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350D2FC-0368-4145-9369-7F26AF942DE5}" xr6:coauthVersionLast="47" xr6:coauthVersionMax="47" xr10:uidLastSave="{00000000-0000-0000-0000-000000000000}"/>
  <bookViews>
    <workbookView xWindow="-108" yWindow="-108" windowWidth="23256" windowHeight="12456" xr2:uid="{D3596EA2-925C-46B9-B15F-749FDF251FF5}"/>
  </bookViews>
  <sheets>
    <sheet name="Cronograma 18 me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" i="1" l="1"/>
  <c r="G151" i="1"/>
  <c r="H151" i="1" s="1"/>
  <c r="I151" i="1" s="1"/>
  <c r="J151" i="1" s="1"/>
  <c r="K151" i="1" s="1"/>
  <c r="L151" i="1" s="1"/>
  <c r="M151" i="1" s="1"/>
  <c r="N151" i="1" s="1"/>
  <c r="O151" i="1" s="1"/>
  <c r="P151" i="1" s="1"/>
  <c r="Q151" i="1" s="1"/>
  <c r="R151" i="1" s="1"/>
  <c r="S151" i="1" s="1"/>
  <c r="T151" i="1" s="1"/>
  <c r="U151" i="1" s="1"/>
  <c r="E151" i="1"/>
  <c r="O150" i="1"/>
  <c r="O130" i="1"/>
  <c r="P130" i="1"/>
  <c r="M130" i="1"/>
  <c r="N130" i="1"/>
  <c r="M146" i="1"/>
  <c r="N146" i="1"/>
  <c r="O146" i="1"/>
  <c r="P146" i="1"/>
  <c r="Q146" i="1"/>
  <c r="R146" i="1"/>
  <c r="S146" i="1"/>
  <c r="T146" i="1"/>
  <c r="U146" i="1"/>
  <c r="L126" i="1"/>
  <c r="C150" i="1"/>
  <c r="O67" i="1"/>
  <c r="P67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D67" i="1"/>
  <c r="E67" i="1"/>
  <c r="F67" i="1"/>
  <c r="G67" i="1"/>
  <c r="H67" i="1"/>
  <c r="I67" i="1"/>
  <c r="J67" i="1"/>
  <c r="K67" i="1"/>
  <c r="L67" i="1"/>
  <c r="M67" i="1"/>
  <c r="N67" i="1"/>
  <c r="Q67" i="1"/>
  <c r="R67" i="1"/>
  <c r="S67" i="1"/>
  <c r="T67" i="1"/>
  <c r="U67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E126" i="1"/>
  <c r="F126" i="1"/>
  <c r="G126" i="1"/>
  <c r="H126" i="1"/>
  <c r="I126" i="1"/>
  <c r="J126" i="1"/>
  <c r="K126" i="1"/>
  <c r="R126" i="1"/>
  <c r="S126" i="1"/>
  <c r="T126" i="1"/>
  <c r="U126" i="1"/>
  <c r="E130" i="1"/>
  <c r="F130" i="1"/>
  <c r="G130" i="1"/>
  <c r="H130" i="1"/>
  <c r="I130" i="1"/>
  <c r="J130" i="1"/>
  <c r="K130" i="1"/>
  <c r="L130" i="1"/>
  <c r="R130" i="1"/>
  <c r="S130" i="1"/>
  <c r="T130" i="1"/>
  <c r="U130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I138" i="1"/>
  <c r="J138" i="1"/>
  <c r="K138" i="1"/>
  <c r="L138" i="1"/>
  <c r="M138" i="1"/>
  <c r="N138" i="1"/>
  <c r="O138" i="1"/>
  <c r="P138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E146" i="1"/>
  <c r="F146" i="1"/>
  <c r="G146" i="1"/>
  <c r="H146" i="1"/>
  <c r="I146" i="1"/>
  <c r="J146" i="1"/>
  <c r="K146" i="1"/>
  <c r="L146" i="1"/>
  <c r="P39" i="1"/>
  <c r="D55" i="1"/>
  <c r="E55" i="1"/>
  <c r="F55" i="1"/>
  <c r="G55" i="1"/>
  <c r="H55" i="1"/>
  <c r="I55" i="1"/>
  <c r="J55" i="1"/>
  <c r="Q55" i="1"/>
  <c r="R55" i="1"/>
  <c r="S55" i="1"/>
  <c r="T55" i="1"/>
  <c r="E51" i="1"/>
  <c r="F51" i="1"/>
  <c r="G51" i="1"/>
  <c r="H51" i="1"/>
  <c r="O51" i="1"/>
  <c r="P51" i="1"/>
  <c r="Q51" i="1"/>
  <c r="R51" i="1"/>
  <c r="S51" i="1"/>
  <c r="T51" i="1"/>
  <c r="U51" i="1"/>
  <c r="D47" i="1"/>
  <c r="E47" i="1"/>
  <c r="F47" i="1"/>
  <c r="G47" i="1"/>
  <c r="O47" i="1"/>
  <c r="P47" i="1"/>
  <c r="Q47" i="1"/>
  <c r="R47" i="1"/>
  <c r="S47" i="1"/>
  <c r="T47" i="1"/>
  <c r="U47" i="1"/>
  <c r="R43" i="1"/>
  <c r="S43" i="1"/>
  <c r="T43" i="1"/>
  <c r="D43" i="1"/>
  <c r="E43" i="1"/>
  <c r="F43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O23" i="1"/>
  <c r="P23" i="1"/>
  <c r="Q23" i="1"/>
  <c r="R23" i="1"/>
  <c r="S23" i="1"/>
  <c r="T23" i="1"/>
  <c r="U23" i="1"/>
  <c r="S15" i="1"/>
  <c r="S150" i="1" s="1"/>
  <c r="T15" i="1"/>
  <c r="T150" i="1" s="1"/>
  <c r="U15" i="1"/>
  <c r="U150" i="1" s="1"/>
  <c r="O15" i="1"/>
  <c r="P15" i="1"/>
  <c r="P150" i="1" s="1"/>
  <c r="Q15" i="1"/>
  <c r="Q150" i="1" s="1"/>
  <c r="U55" i="1" l="1"/>
  <c r="U43" i="1"/>
  <c r="U39" i="1"/>
  <c r="U35" i="1"/>
  <c r="U31" i="1"/>
  <c r="U27" i="1"/>
  <c r="U19" i="1"/>
  <c r="Q43" i="1"/>
  <c r="P43" i="1"/>
  <c r="O43" i="1"/>
  <c r="R15" i="1"/>
  <c r="R150" i="1" s="1"/>
  <c r="P55" i="1"/>
  <c r="O55" i="1"/>
  <c r="N55" i="1"/>
  <c r="M55" i="1"/>
  <c r="T39" i="1"/>
  <c r="S39" i="1"/>
  <c r="R39" i="1"/>
  <c r="Q39" i="1"/>
  <c r="O39" i="1"/>
  <c r="N39" i="1"/>
  <c r="M39" i="1"/>
  <c r="T35" i="1"/>
  <c r="S35" i="1"/>
  <c r="R35" i="1"/>
  <c r="Q35" i="1"/>
  <c r="P35" i="1"/>
  <c r="O35" i="1"/>
  <c r="N35" i="1"/>
  <c r="M35" i="1"/>
  <c r="L35" i="1"/>
  <c r="K35" i="1"/>
  <c r="J35" i="1"/>
  <c r="H35" i="1"/>
  <c r="G35" i="1"/>
  <c r="T19" i="1"/>
  <c r="S19" i="1"/>
  <c r="R19" i="1"/>
  <c r="Q19" i="1"/>
  <c r="N19" i="1"/>
  <c r="M19" i="1"/>
  <c r="L19" i="1"/>
  <c r="K19" i="1"/>
  <c r="J19" i="1"/>
  <c r="I19" i="1"/>
  <c r="F19" i="1"/>
  <c r="E19" i="1"/>
  <c r="D19" i="1"/>
  <c r="L55" i="1"/>
  <c r="K55" i="1"/>
  <c r="N51" i="1"/>
  <c r="M51" i="1"/>
  <c r="L51" i="1"/>
  <c r="K51" i="1"/>
  <c r="J51" i="1"/>
  <c r="I51" i="1"/>
  <c r="D51" i="1"/>
  <c r="N47" i="1"/>
  <c r="M47" i="1"/>
  <c r="L47" i="1"/>
  <c r="K47" i="1"/>
  <c r="J47" i="1"/>
  <c r="I47" i="1"/>
  <c r="H47" i="1"/>
  <c r="N43" i="1"/>
  <c r="M43" i="1"/>
  <c r="L43" i="1"/>
  <c r="K43" i="1"/>
  <c r="J43" i="1"/>
  <c r="I43" i="1"/>
  <c r="H43" i="1"/>
  <c r="G43" i="1"/>
  <c r="L39" i="1"/>
  <c r="K39" i="1"/>
  <c r="J39" i="1"/>
  <c r="I39" i="1"/>
  <c r="H39" i="1"/>
  <c r="G39" i="1"/>
  <c r="F39" i="1"/>
  <c r="F35" i="1"/>
  <c r="E35" i="1"/>
  <c r="D35" i="1"/>
  <c r="I35" i="1"/>
  <c r="N23" i="1"/>
  <c r="M23" i="1"/>
  <c r="L23" i="1"/>
  <c r="K23" i="1"/>
  <c r="J23" i="1"/>
  <c r="I23" i="1"/>
  <c r="H23" i="1"/>
  <c r="G23" i="1"/>
  <c r="F23" i="1"/>
  <c r="E23" i="1"/>
  <c r="D23" i="1"/>
  <c r="P19" i="1"/>
  <c r="O19" i="1"/>
  <c r="H19" i="1"/>
  <c r="G19" i="1"/>
  <c r="N15" i="1"/>
  <c r="N150" i="1" s="1"/>
  <c r="M15" i="1"/>
  <c r="M150" i="1" s="1"/>
  <c r="L15" i="1"/>
  <c r="L150" i="1" s="1"/>
  <c r="K15" i="1"/>
  <c r="K150" i="1" s="1"/>
  <c r="J15" i="1"/>
  <c r="J150" i="1" s="1"/>
  <c r="I15" i="1"/>
  <c r="I150" i="1" s="1"/>
  <c r="H15" i="1"/>
  <c r="H150" i="1" s="1"/>
  <c r="G15" i="1"/>
  <c r="G150" i="1" s="1"/>
  <c r="F15" i="1"/>
  <c r="F150" i="1" s="1"/>
  <c r="E15" i="1"/>
  <c r="E150" i="1" s="1"/>
  <c r="D15" i="1"/>
  <c r="D150" i="1" s="1"/>
  <c r="U152" i="1" l="1"/>
  <c r="Q152" i="1"/>
  <c r="G152" i="1"/>
  <c r="D152" i="1"/>
  <c r="D151" i="1" s="1"/>
  <c r="F152" i="1"/>
  <c r="N152" i="1"/>
  <c r="H152" i="1"/>
  <c r="I152" i="1"/>
  <c r="T152" i="1"/>
  <c r="O152" i="1"/>
  <c r="J152" i="1"/>
  <c r="P152" i="1"/>
  <c r="M152" i="1"/>
  <c r="R152" i="1"/>
  <c r="K152" i="1"/>
  <c r="L152" i="1"/>
  <c r="S152" i="1"/>
  <c r="E152" i="1"/>
  <c r="N157" i="1" l="1"/>
</calcChain>
</file>

<file path=xl/sharedStrings.xml><?xml version="1.0" encoding="utf-8"?>
<sst xmlns="http://schemas.openxmlformats.org/spreadsheetml/2006/main" count="59" uniqueCount="59">
  <si>
    <t>MUNICÍPIO:</t>
  </si>
  <si>
    <t>Catalão</t>
  </si>
  <si>
    <t>OBRA:</t>
  </si>
  <si>
    <t xml:space="preserve">VALOR  </t>
  </si>
  <si>
    <t>SUB TOTAL</t>
  </si>
  <si>
    <t xml:space="preserve">Mês 1 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</si>
  <si>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</si>
  <si>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</si>
  <si>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</si>
  <si>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</si>
  <si>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</si>
  <si>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</si>
  <si>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</si>
  <si>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</si>
  <si>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</si>
  <si>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</si>
  <si>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</si>
  <si>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</si>
  <si>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</si>
  <si>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</si>
  <si>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</si>
  <si>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</si>
  <si>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</si>
  <si>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 xml:space="preserve">CRONOGRAMA FÍSICO FINANCEIRO </t>
  </si>
  <si>
    <t xml:space="preserve">ADMINISTRAÇÃO LOCAL DE OBRAS </t>
  </si>
  <si>
    <t xml:space="preserve">CANTEIRO DE OBRAS </t>
  </si>
  <si>
    <t xml:space="preserve">ADUTORA ÁGUA TRATADA - TRECHO 1 </t>
  </si>
  <si>
    <t>ADUTORA ÁGUA TRATADA - TRECHO 2</t>
  </si>
  <si>
    <t xml:space="preserve">ADUTORA ÁGUA TRATADA - TRECHO 3 </t>
  </si>
  <si>
    <t>ADUTORA DE ÁGUA TRATADA - DUPLICAÇÃO E INTERLIGAÇÃO</t>
  </si>
  <si>
    <t>CAIXA DE INTERLIGAÇÃO 1,2 E 3</t>
  </si>
  <si>
    <t xml:space="preserve">CAIXA DE INTERLIGAÇÃO AAT 3 X REDE EXISTENTE </t>
  </si>
  <si>
    <t>CAIXA DE MANOBRA</t>
  </si>
  <si>
    <t xml:space="preserve">TRAVESSIA SOB FERROVIA </t>
  </si>
  <si>
    <t>TRAVESSIA SOB BUEIRO</t>
  </si>
  <si>
    <t xml:space="preserve">CAIXA DE VENTOSA </t>
  </si>
  <si>
    <t>CAIXA DE DESCARGA DN 80 E DN 100 MM</t>
  </si>
  <si>
    <t>CAIXA DE HIDRANTE X4</t>
  </si>
  <si>
    <t>TRAVESSIA SUB BR 050</t>
  </si>
  <si>
    <t>CAIXAS DA TRAVESSIA BR050</t>
  </si>
  <si>
    <t xml:space="preserve">ADUTORA DE ÁGUA TRATADA - INTERLIGAÇÃO CASTELINHO </t>
  </si>
  <si>
    <t>CAMARA DE MANOBRA - CR CASTELINHO</t>
  </si>
  <si>
    <t>CAIXA DE PITOMETRIA</t>
  </si>
  <si>
    <t>URBANIZAÇÃO CASTELINHO</t>
  </si>
  <si>
    <t xml:space="preserve">MATERIAL HIDRÁULICO -ADUTORA ÁGUA TRATADA - TRECHO 1 </t>
  </si>
  <si>
    <t>MATERIAL HIDRÁULICO - DUPLICAÇÃO E INTERLIGAÇÃO</t>
  </si>
  <si>
    <t>MATERIAL HIDRÁULICO - CAIXA DE INTERLIGAÇÃO 1,2 E 3</t>
  </si>
  <si>
    <t xml:space="preserve">MATERIAL HIDRÁULICO - CAIXA E INTERLIGAÇÃO AAT 3X REDE EXISTENTE </t>
  </si>
  <si>
    <t xml:space="preserve">MATERIAL HIDRÁULICO -CAIXA DE MANOBRA </t>
  </si>
  <si>
    <t>MATERIAL HIDRÁULICO - TRAVESSIA SUB FERROVIA</t>
  </si>
  <si>
    <t>MATERIAL HIDRÁULICO - TRAVESSIA SOB BUEIRO</t>
  </si>
  <si>
    <t xml:space="preserve">MATERIAL HIDRÁULICO -  CAIXA DE VENTOSA </t>
  </si>
  <si>
    <t xml:space="preserve">MATERIAL HIDRÁULICO - CAIXA DE DESCARGA DN 80 E DN 100MM </t>
  </si>
  <si>
    <t>MATERIAL HIDRÁULICO - CAIXA DE HIDRANTE</t>
  </si>
  <si>
    <t>MATERIAL HIDRÁULICO -  ADUTORA DE ÁGUA TRATADA - INTERLIGAÇÃO CASTELINHO</t>
  </si>
  <si>
    <t>MATERIAL HIDRÁULICO - CAMARA DE MANOBRAS - CR CASTELINHO</t>
  </si>
  <si>
    <t xml:space="preserve">Ampliação do Sistema de Abastecimento de Água </t>
  </si>
  <si>
    <t>MATERIAL HIDRÁULICO -ADUTORA ÁGUA TRATADA - TRECHO 2</t>
  </si>
  <si>
    <t>MATERIAL HIDRÁULICO -ADUTORA ÁGUA TRATADA - TRECHO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</si>
</sst>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[$-416]mmmm\-yy;@"/>
    <numFmt numFmtId="167" formatCode="0.000&quot; km&quot;"/>
  </numFmts>
  <fonts count="12" x14ac:knownFonts="1"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b/>
      <sz val="14"/>
      <name val="Arial"/>
      <family val="2"/>
    </font>
    <font>
      <sz val="10"/>
      <name val="Courier"/>
      <family val="3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ptos Narrow"/>
      <family val="2"/>
      <scheme val="minor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3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1" applyFont="1" applyFill="1" applyAlignment="1">
      <alignment horizontal="centerContinuous" vertical="center"/>
    </xf>
    <xf numFmtId="164" fontId="5" fillId="3" borderId="0" xfId="2" applyFont="1" applyFill="1"/>
    <xf numFmtId="164" fontId="5" fillId="0" borderId="0" xfId="2" applyFont="1"/>
    <xf numFmtId="164" fontId="2" fillId="2" borderId="0" xfId="2" applyFont="1" applyFill="1" applyAlignment="1">
      <alignment horizontal="centerContinuous" vertical="center"/>
    </xf>
    <xf numFmtId="164" fontId="4" fillId="0" borderId="0" xfId="2" applyFont="1"/>
    <xf numFmtId="164" fontId="4" fillId="2" borderId="4" xfId="2" applyFont="1" applyFill="1" applyBorder="1" applyAlignment="1">
      <alignment vertical="center"/>
    </xf>
    <xf numFmtId="164" fontId="4" fillId="0" borderId="8" xfId="2" applyFont="1" applyBorder="1"/>
    <xf numFmtId="164" fontId="2" fillId="2" borderId="9" xfId="2" applyFont="1" applyFill="1" applyBorder="1" applyAlignment="1">
      <alignment vertical="center" textRotation="90"/>
    </xf>
    <xf numFmtId="165" fontId="2" fillId="5" borderId="11" xfId="3" applyFont="1" applyFill="1" applyBorder="1" applyAlignment="1" applyProtection="1">
      <alignment vertical="center"/>
    </xf>
    <xf numFmtId="3" fontId="4" fillId="5" borderId="12" xfId="2" applyNumberFormat="1" applyFont="1" applyFill="1" applyBorder="1" applyAlignment="1">
      <alignment horizontal="center" vertical="center"/>
    </xf>
    <xf numFmtId="3" fontId="4" fillId="5" borderId="13" xfId="2" applyNumberFormat="1" applyFont="1" applyFill="1" applyBorder="1" applyAlignment="1">
      <alignment horizontal="center" vertical="center"/>
    </xf>
    <xf numFmtId="3" fontId="4" fillId="5" borderId="14" xfId="2" applyNumberFormat="1" applyFont="1" applyFill="1" applyBorder="1" applyAlignment="1">
      <alignment horizontal="center" vertical="center"/>
    </xf>
    <xf numFmtId="10" fontId="2" fillId="5" borderId="18" xfId="3" applyNumberFormat="1" applyFont="1" applyFill="1" applyBorder="1" applyAlignment="1" applyProtection="1">
      <alignment vertical="center"/>
    </xf>
    <xf numFmtId="10" fontId="2" fillId="6" borderId="19" xfId="4" applyNumberFormat="1" applyFont="1" applyFill="1" applyBorder="1" applyAlignment="1" applyProtection="1">
      <alignment horizontal="center" vertical="center"/>
    </xf>
    <xf numFmtId="10" fontId="2" fillId="6" borderId="20" xfId="4" applyNumberFormat="1" applyFont="1" applyFill="1" applyBorder="1" applyAlignment="1" applyProtection="1">
      <alignment horizontal="center" vertical="center"/>
      <protection locked="0"/>
    </xf>
    <xf numFmtId="10" fontId="2" fillId="6" borderId="21" xfId="4" applyNumberFormat="1" applyFont="1" applyFill="1" applyBorder="1" applyAlignment="1" applyProtection="1">
      <alignment horizontal="center" vertical="center"/>
      <protection locked="0"/>
    </xf>
    <xf numFmtId="165" fontId="2" fillId="5" borderId="23" xfId="3" applyFont="1" applyFill="1" applyBorder="1" applyAlignment="1" applyProtection="1">
      <alignment vertical="center"/>
    </xf>
    <xf numFmtId="165" fontId="4" fillId="5" borderId="24" xfId="3" applyFont="1" applyFill="1" applyBorder="1" applyAlignment="1" applyProtection="1">
      <alignment horizontal="center" vertical="center"/>
    </xf>
    <xf numFmtId="165" fontId="4" fillId="5" borderId="20" xfId="3" applyFont="1" applyFill="1" applyBorder="1" applyAlignment="1" applyProtection="1">
      <alignment horizontal="center" vertical="center"/>
    </xf>
    <xf numFmtId="165" fontId="4" fillId="5" borderId="21" xfId="3" applyFont="1" applyFill="1" applyBorder="1" applyAlignment="1" applyProtection="1">
      <alignment horizontal="center" vertical="center"/>
    </xf>
    <xf numFmtId="164" fontId="4" fillId="2" borderId="15" xfId="2" applyFont="1" applyFill="1" applyBorder="1" applyAlignment="1">
      <alignment vertical="center"/>
    </xf>
    <xf numFmtId="0" fontId="2" fillId="7" borderId="25" xfId="2" applyNumberFormat="1" applyFont="1" applyFill="1" applyBorder="1" applyAlignment="1">
      <alignment horizontal="left" vertical="center"/>
    </xf>
    <xf numFmtId="165" fontId="2" fillId="7" borderId="25" xfId="2" applyNumberFormat="1" applyFont="1" applyFill="1" applyBorder="1" applyAlignment="1">
      <alignment horizontal="left" vertical="center"/>
    </xf>
    <xf numFmtId="0" fontId="2" fillId="7" borderId="26" xfId="2" applyNumberFormat="1" applyFont="1" applyFill="1" applyBorder="1" applyAlignment="1">
      <alignment horizontal="left" vertical="center"/>
    </xf>
    <xf numFmtId="0" fontId="6" fillId="3" borderId="0" xfId="2" applyNumberFormat="1" applyFont="1" applyFill="1" applyAlignment="1">
      <alignment horizontal="left" vertical="center"/>
    </xf>
    <xf numFmtId="0" fontId="6" fillId="7" borderId="27" xfId="2" applyNumberFormat="1" applyFont="1" applyFill="1" applyBorder="1" applyAlignment="1">
      <alignment horizontal="left" vertical="center"/>
    </xf>
    <xf numFmtId="0" fontId="6" fillId="7" borderId="25" xfId="2" applyNumberFormat="1" applyFont="1" applyFill="1" applyBorder="1" applyAlignment="1">
      <alignment horizontal="left" vertical="center"/>
    </xf>
    <xf numFmtId="165" fontId="2" fillId="5" borderId="29" xfId="3" applyFont="1" applyFill="1" applyBorder="1" applyAlignment="1" applyProtection="1">
      <alignment vertical="center"/>
    </xf>
    <xf numFmtId="0" fontId="2" fillId="7" borderId="30" xfId="2" applyNumberFormat="1" applyFont="1" applyFill="1" applyBorder="1" applyAlignment="1">
      <alignment horizontal="left" vertical="center"/>
    </xf>
    <xf numFmtId="0" fontId="2" fillId="7" borderId="0" xfId="2" applyNumberFormat="1" applyFont="1" applyFill="1" applyAlignment="1">
      <alignment horizontal="left" vertical="center"/>
    </xf>
    <xf numFmtId="0" fontId="6" fillId="7" borderId="0" xfId="2" applyNumberFormat="1" applyFont="1" applyFill="1" applyAlignment="1">
      <alignment horizontal="left" vertical="center"/>
    </xf>
    <xf numFmtId="0" fontId="2" fillId="7" borderId="29" xfId="2" applyNumberFormat="1" applyFont="1" applyFill="1" applyBorder="1" applyAlignment="1">
      <alignment horizontal="right" vertical="center"/>
    </xf>
    <xf numFmtId="167" fontId="2" fillId="7" borderId="0" xfId="2" applyNumberFormat="1" applyFont="1" applyFill="1" applyAlignment="1">
      <alignment horizontal="center" vertical="center"/>
    </xf>
    <xf numFmtId="0" fontId="2" fillId="7" borderId="24" xfId="2" applyNumberFormat="1" applyFont="1" applyFill="1" applyBorder="1" applyAlignment="1">
      <alignment horizontal="left" vertical="center"/>
    </xf>
    <xf numFmtId="0" fontId="2" fillId="7" borderId="21" xfId="2" applyNumberFormat="1" applyFont="1" applyFill="1" applyBorder="1" applyAlignment="1">
      <alignment horizontal="right" vertical="center"/>
    </xf>
    <xf numFmtId="167" fontId="2" fillId="7" borderId="29" xfId="2" applyNumberFormat="1" applyFont="1" applyFill="1" applyBorder="1" applyAlignment="1">
      <alignment horizontal="center" vertical="center"/>
    </xf>
    <xf numFmtId="167" fontId="2" fillId="7" borderId="28" xfId="2" applyNumberFormat="1" applyFont="1" applyFill="1" applyBorder="1" applyAlignment="1">
      <alignment horizontal="center" vertical="center"/>
    </xf>
    <xf numFmtId="167" fontId="2" fillId="7" borderId="18" xfId="2" applyNumberFormat="1" applyFont="1" applyFill="1" applyBorder="1" applyAlignment="1">
      <alignment horizontal="center" vertical="center"/>
    </xf>
    <xf numFmtId="167" fontId="2" fillId="7" borderId="17" xfId="2" applyNumberFormat="1" applyFont="1" applyFill="1" applyBorder="1" applyAlignment="1">
      <alignment horizontal="center" vertical="center"/>
    </xf>
    <xf numFmtId="3" fontId="4" fillId="5" borderId="5" xfId="2" applyNumberFormat="1" applyFont="1" applyFill="1" applyBorder="1" applyAlignment="1">
      <alignment horizontal="center" vertical="center"/>
    </xf>
    <xf numFmtId="10" fontId="2" fillId="6" borderId="23" xfId="4" applyNumberFormat="1" applyFont="1" applyFill="1" applyBorder="1" applyAlignment="1" applyProtection="1">
      <alignment horizontal="center" vertical="center"/>
    </xf>
    <xf numFmtId="10" fontId="2" fillId="6" borderId="22" xfId="4" applyNumberFormat="1" applyFont="1" applyFill="1" applyBorder="1" applyAlignment="1" applyProtection="1">
      <alignment horizontal="center" vertical="center"/>
    </xf>
    <xf numFmtId="164" fontId="4" fillId="2" borderId="32" xfId="2" applyFont="1" applyFill="1" applyBorder="1" applyAlignment="1">
      <alignment vertical="center"/>
    </xf>
    <xf numFmtId="165" fontId="2" fillId="5" borderId="34" xfId="3" applyFont="1" applyFill="1" applyBorder="1" applyAlignment="1" applyProtection="1">
      <alignment vertical="center"/>
    </xf>
    <xf numFmtId="165" fontId="4" fillId="5" borderId="35" xfId="3" applyFont="1" applyFill="1" applyBorder="1" applyAlignment="1" applyProtection="1">
      <alignment horizontal="center" vertical="center"/>
    </xf>
    <xf numFmtId="0" fontId="2" fillId="5" borderId="36" xfId="2" applyNumberFormat="1" applyFont="1" applyFill="1" applyBorder="1" applyAlignment="1">
      <alignment horizontal="left" vertical="center"/>
    </xf>
    <xf numFmtId="165" fontId="2" fillId="5" borderId="37" xfId="3" applyFont="1" applyFill="1" applyBorder="1" applyAlignment="1" applyProtection="1">
      <alignment vertical="center"/>
    </xf>
    <xf numFmtId="165" fontId="4" fillId="5" borderId="38" xfId="3" applyFont="1" applyFill="1" applyBorder="1" applyAlignment="1" applyProtection="1">
      <alignment horizontal="center" vertical="center"/>
    </xf>
    <xf numFmtId="164" fontId="5" fillId="2" borderId="0" xfId="2" applyFont="1" applyFill="1" applyAlignment="1">
      <alignment vertical="center"/>
    </xf>
    <xf numFmtId="165" fontId="7" fillId="5" borderId="35" xfId="3" applyFont="1" applyFill="1" applyBorder="1" applyAlignment="1" applyProtection="1">
      <alignment horizontal="center" vertical="center"/>
    </xf>
    <xf numFmtId="164" fontId="9" fillId="0" borderId="0" xfId="2" applyFont="1" applyAlignment="1">
      <alignment horizontal="center"/>
    </xf>
    <xf numFmtId="43" fontId="9" fillId="0" borderId="0" xfId="2" applyNumberFormat="1" applyFont="1"/>
    <xf numFmtId="164" fontId="8" fillId="0" borderId="0" xfId="2" applyFont="1" applyAlignment="1">
      <alignment horizontal="center"/>
    </xf>
    <xf numFmtId="164" fontId="2" fillId="3" borderId="1" xfId="2" applyFont="1" applyFill="1" applyBorder="1" applyAlignment="1">
      <alignment horizontal="centerContinuous" vertical="center"/>
    </xf>
    <xf numFmtId="165" fontId="4" fillId="3" borderId="2" xfId="3" applyFont="1" applyFill="1" applyBorder="1" applyAlignment="1">
      <alignment horizontal="centerContinuous"/>
    </xf>
    <xf numFmtId="164" fontId="2" fillId="3" borderId="4" xfId="2" applyFont="1" applyFill="1" applyBorder="1" applyAlignment="1">
      <alignment horizontal="centerContinuous" vertical="center"/>
    </xf>
    <xf numFmtId="164" fontId="4" fillId="3" borderId="0" xfId="2" applyFont="1" applyFill="1" applyAlignment="1">
      <alignment horizontal="centerContinuous"/>
    </xf>
    <xf numFmtId="165" fontId="4" fillId="3" borderId="0" xfId="3" applyFont="1" applyFill="1" applyBorder="1" applyAlignment="1">
      <alignment horizontal="centerContinuous"/>
    </xf>
    <xf numFmtId="164" fontId="2" fillId="3" borderId="4" xfId="2" applyFont="1" applyFill="1" applyBorder="1" applyAlignment="1">
      <alignment horizontal="centerContinuous"/>
    </xf>
    <xf numFmtId="164" fontId="2" fillId="3" borderId="4" xfId="2" applyFont="1" applyFill="1" applyBorder="1" applyAlignment="1">
      <alignment vertical="center"/>
    </xf>
    <xf numFmtId="164" fontId="4" fillId="3" borderId="0" xfId="2" applyFont="1" applyFill="1" applyAlignment="1">
      <alignment horizontal="left"/>
    </xf>
    <xf numFmtId="164" fontId="2" fillId="3" borderId="40" xfId="2" applyFont="1" applyFill="1" applyBorder="1" applyAlignment="1">
      <alignment vertical="center"/>
    </xf>
    <xf numFmtId="164" fontId="4" fillId="3" borderId="41" xfId="2" applyFont="1" applyFill="1" applyBorder="1" applyAlignment="1">
      <alignment horizontal="centerContinuous"/>
    </xf>
    <xf numFmtId="164" fontId="4" fillId="3" borderId="0" xfId="2" applyFont="1" applyFill="1" applyAlignment="1">
      <alignment horizontal="center" wrapText="1"/>
    </xf>
    <xf numFmtId="166" fontId="2" fillId="4" borderId="44" xfId="2" applyNumberFormat="1" applyFont="1" applyFill="1" applyBorder="1" applyAlignment="1">
      <alignment horizontal="center" vertical="center"/>
    </xf>
    <xf numFmtId="166" fontId="2" fillId="4" borderId="7" xfId="2" applyNumberFormat="1" applyFont="1" applyFill="1" applyBorder="1" applyAlignment="1">
      <alignment horizontal="center" vertical="center"/>
    </xf>
    <xf numFmtId="164" fontId="4" fillId="2" borderId="15" xfId="2" applyFont="1" applyFill="1" applyBorder="1" applyAlignment="1">
      <alignment horizontal="center" vertical="center"/>
    </xf>
    <xf numFmtId="0" fontId="2" fillId="5" borderId="25" xfId="2" applyNumberFormat="1" applyFont="1" applyFill="1" applyBorder="1" applyAlignment="1">
      <alignment horizontal="left" vertical="center" wrapText="1"/>
    </xf>
    <xf numFmtId="0" fontId="2" fillId="5" borderId="16" xfId="2" applyNumberFormat="1" applyFont="1" applyFill="1" applyBorder="1" applyAlignment="1">
      <alignment horizontal="left" vertical="center" wrapText="1"/>
    </xf>
    <xf numFmtId="0" fontId="2" fillId="5" borderId="19" xfId="2" applyNumberFormat="1" applyFont="1" applyFill="1" applyBorder="1" applyAlignment="1">
      <alignment horizontal="left" vertical="center" wrapText="1"/>
    </xf>
    <xf numFmtId="0" fontId="2" fillId="5" borderId="10" xfId="2" applyNumberFormat="1" applyFont="1" applyFill="1" applyBorder="1" applyAlignment="1">
      <alignment horizontal="left" vertical="center" wrapText="1"/>
    </xf>
    <xf numFmtId="164" fontId="2" fillId="2" borderId="0" xfId="2" applyFont="1" applyFill="1" applyAlignment="1">
      <alignment horizontal="center" vertical="center"/>
    </xf>
    <xf numFmtId="164" fontId="2" fillId="2" borderId="43" xfId="2" applyFont="1" applyFill="1" applyBorder="1" applyAlignment="1">
      <alignment horizontal="center" vertical="center"/>
    </xf>
    <xf numFmtId="164" fontId="2" fillId="4" borderId="3" xfId="2" applyFont="1" applyFill="1" applyBorder="1" applyAlignment="1">
      <alignment horizontal="center" vertical="center" wrapText="1"/>
    </xf>
    <xf numFmtId="164" fontId="2" fillId="4" borderId="5" xfId="2" applyFont="1" applyFill="1" applyBorder="1" applyAlignment="1">
      <alignment horizontal="center" vertical="center" wrapText="1"/>
    </xf>
    <xf numFmtId="164" fontId="2" fillId="4" borderId="6" xfId="2" applyFont="1" applyFill="1" applyBorder="1" applyAlignment="1">
      <alignment horizontal="center" vertical="center" wrapText="1"/>
    </xf>
    <xf numFmtId="164" fontId="11" fillId="3" borderId="1" xfId="2" applyFont="1" applyFill="1" applyBorder="1" applyAlignment="1">
      <alignment horizontal="center" vertical="center"/>
    </xf>
    <xf numFmtId="164" fontId="11" fillId="3" borderId="2" xfId="2" applyFont="1" applyFill="1" applyBorder="1" applyAlignment="1">
      <alignment horizontal="center" vertical="center"/>
    </xf>
    <xf numFmtId="164" fontId="11" fillId="3" borderId="39" xfId="2" applyFont="1" applyFill="1" applyBorder="1" applyAlignment="1">
      <alignment horizontal="center" vertical="center"/>
    </xf>
    <xf numFmtId="164" fontId="11" fillId="3" borderId="4" xfId="2" applyFont="1" applyFill="1" applyBorder="1" applyAlignment="1">
      <alignment horizontal="center" vertical="center"/>
    </xf>
    <xf numFmtId="164" fontId="11" fillId="3" borderId="0" xfId="2" applyFont="1" applyFill="1" applyAlignment="1">
      <alignment horizontal="center" vertical="center"/>
    </xf>
    <xf numFmtId="164" fontId="11" fillId="3" borderId="31" xfId="2" applyFont="1" applyFill="1" applyBorder="1" applyAlignment="1">
      <alignment horizontal="center" vertical="center"/>
    </xf>
    <xf numFmtId="164" fontId="11" fillId="3" borderId="40" xfId="2" applyFont="1" applyFill="1" applyBorder="1" applyAlignment="1">
      <alignment horizontal="center" vertical="center"/>
    </xf>
    <xf numFmtId="164" fontId="11" fillId="3" borderId="41" xfId="2" applyFont="1" applyFill="1" applyBorder="1" applyAlignment="1">
      <alignment horizontal="center" vertical="center"/>
    </xf>
    <xf numFmtId="164" fontId="11" fillId="3" borderId="42" xfId="2" applyFont="1" applyFill="1" applyBorder="1" applyAlignment="1">
      <alignment horizontal="center" vertical="center"/>
    </xf>
    <xf numFmtId="164" fontId="2" fillId="4" borderId="46" xfId="2" applyFont="1" applyFill="1" applyBorder="1" applyAlignment="1">
      <alignment horizontal="center" vertical="center"/>
    </xf>
    <xf numFmtId="164" fontId="2" fillId="4" borderId="45" xfId="2" applyFont="1" applyFill="1" applyBorder="1" applyAlignment="1">
      <alignment horizontal="center" vertical="center"/>
    </xf>
    <xf numFmtId="164" fontId="2" fillId="4" borderId="47" xfId="2" applyFont="1" applyFill="1" applyBorder="1" applyAlignment="1">
      <alignment horizontal="center" vertical="center"/>
    </xf>
    <xf numFmtId="0" fontId="2" fillId="5" borderId="25" xfId="2" applyNumberFormat="1" applyFont="1" applyFill="1" applyBorder="1" applyAlignment="1">
      <alignment horizontal="left" vertical="center"/>
    </xf>
    <xf numFmtId="0" fontId="2" fillId="5" borderId="16" xfId="2" applyNumberFormat="1" applyFont="1" applyFill="1" applyBorder="1" applyAlignment="1">
      <alignment horizontal="left" vertical="center"/>
    </xf>
    <xf numFmtId="0" fontId="2" fillId="5" borderId="33" xfId="2" applyNumberFormat="1" applyFont="1" applyFill="1" applyBorder="1" applyAlignment="1">
      <alignment horizontal="left" vertical="center"/>
    </xf>
  </cellXfs>
  <cellStyles count="5">
    <cellStyle name="Normal" xfId="0" builtinId="0"/>
    <cellStyle name="Normal 11 2 6" xfId="2" xr:uid="{877FB069-26B4-4D8B-9D57-365878C61BF2}"/>
    <cellStyle name="Normal 2 2 2" xfId="1" xr:uid="{A6F49AB7-86A6-4091-93C1-57DB8932133A}"/>
    <cellStyle name="Porcentagem 2 10" xfId="4" xr:uid="{572AFC20-49EE-4F88-8102-C42A642A379F}"/>
    <cellStyle name="Vírgula 10 2" xfId="3" xr:uid="{F69BF19D-E3BE-4F5E-9A6C-E2AB8375CBD3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92E0-D9D9-4A0E-A01F-F4F1F790B967}">
  <sheetPr>
    <tabColor theme="0"/>
    <pageSetUpPr fitToPage="1"/>
  </sheetPr>
  <dimension ref="A1:EN165"/>
  <sheetViews>
    <sheetView tabSelected="1" zoomScale="60" zoomScaleNormal="60" zoomScaleSheetLayoutView="70" workbookViewId="0">
      <pane xSplit="3" ySplit="11" topLeftCell="D87" activePane="bottomRight" state="frozen"/>
      <selection pane="topRight" activeCell="F1" sqref="F1"/>
      <selection pane="bottomLeft" activeCell="A12" sqref="A12"/>
      <selection pane="bottomRight" activeCell="E112" sqref="E112"/>
    </sheetView>
  </sheetViews>
  <sheetFormatPr defaultRowHeight="14.4" x14ac:dyDescent="0.3"/>
  <cols>
    <col min="1" max="1" width="3.88671875" style="49" bestFit="1" customWidth="1"/>
    <col min="2" max="2" width="36.44140625" style="3" customWidth="1"/>
    <col min="3" max="3" width="41" style="3" customWidth="1"/>
    <col min="4" max="4" width="18.6640625" style="3" customWidth="1"/>
    <col min="5" max="5" width="20.5546875" style="3" customWidth="1"/>
    <col min="6" max="6" width="20.6640625" style="3" customWidth="1"/>
    <col min="7" max="7" width="20" style="3" customWidth="1"/>
    <col min="8" max="20" width="21.109375" style="3" bestFit="1" customWidth="1"/>
    <col min="21" max="21" width="21.109375" style="3" customWidth="1"/>
    <col min="22" max="62" width="8.88671875" style="2" customWidth="1"/>
    <col min="63" max="63" width="3.88671875" style="2" bestFit="1" customWidth="1"/>
    <col min="64" max="64" width="47.88671875" style="2" customWidth="1"/>
    <col min="65" max="65" width="6.6640625" style="2" customWidth="1"/>
    <col min="66" max="66" width="7.88671875" style="2" customWidth="1"/>
    <col min="67" max="67" width="15.6640625" style="2" customWidth="1"/>
    <col min="68" max="68" width="0" style="2" hidden="1" customWidth="1"/>
    <col min="69" max="69" width="11.33203125" style="2" bestFit="1" customWidth="1"/>
    <col min="70" max="75" width="11.109375" style="2" bestFit="1" customWidth="1"/>
    <col min="76" max="76" width="10" style="2" bestFit="1" customWidth="1"/>
    <col min="77" max="92" width="9.6640625" style="2" customWidth="1"/>
    <col min="93" max="138" width="0" style="2" hidden="1" customWidth="1"/>
    <col min="139" max="140" width="0" style="3" hidden="1" customWidth="1"/>
    <col min="141" max="144" width="8.88671875" style="3" customWidth="1"/>
    <col min="258" max="258" width="3.88671875" bestFit="1" customWidth="1"/>
    <col min="259" max="259" width="36.44140625" customWidth="1"/>
    <col min="260" max="261" width="0" hidden="1" customWidth="1"/>
    <col min="262" max="262" width="41" customWidth="1"/>
    <col min="263" max="263" width="18.6640625" customWidth="1"/>
    <col min="264" max="264" width="20.5546875" customWidth="1"/>
    <col min="265" max="265" width="20.6640625" customWidth="1"/>
    <col min="266" max="266" width="20" customWidth="1"/>
    <col min="267" max="277" width="21.109375" bestFit="1" customWidth="1"/>
    <col min="319" max="319" width="3.88671875" bestFit="1" customWidth="1"/>
    <col min="320" max="320" width="47.88671875" customWidth="1"/>
    <col min="321" max="321" width="6.6640625" customWidth="1"/>
    <col min="322" max="322" width="7.88671875" customWidth="1"/>
    <col min="323" max="323" width="15.6640625" customWidth="1"/>
    <col min="324" max="324" width="0" hidden="1" customWidth="1"/>
    <col min="325" max="325" width="11.33203125" bestFit="1" customWidth="1"/>
    <col min="326" max="331" width="11.109375" bestFit="1" customWidth="1"/>
    <col min="332" max="332" width="10" bestFit="1" customWidth="1"/>
    <col min="333" max="348" width="9.6640625" customWidth="1"/>
    <col min="349" max="396" width="0" hidden="1" customWidth="1"/>
    <col min="514" max="514" width="3.88671875" bestFit="1" customWidth="1"/>
    <col min="515" max="515" width="36.44140625" customWidth="1"/>
    <col min="516" max="517" width="0" hidden="1" customWidth="1"/>
    <col min="518" max="518" width="41" customWidth="1"/>
    <col min="519" max="519" width="18.6640625" customWidth="1"/>
    <col min="520" max="520" width="20.5546875" customWidth="1"/>
    <col min="521" max="521" width="20.6640625" customWidth="1"/>
    <col min="522" max="522" width="20" customWidth="1"/>
    <col min="523" max="533" width="21.109375" bestFit="1" customWidth="1"/>
    <col min="575" max="575" width="3.88671875" bestFit="1" customWidth="1"/>
    <col min="576" max="576" width="47.88671875" customWidth="1"/>
    <col min="577" max="577" width="6.6640625" customWidth="1"/>
    <col min="578" max="578" width="7.88671875" customWidth="1"/>
    <col min="579" max="579" width="15.6640625" customWidth="1"/>
    <col min="580" max="580" width="0" hidden="1" customWidth="1"/>
    <col min="581" max="581" width="11.33203125" bestFit="1" customWidth="1"/>
    <col min="582" max="587" width="11.109375" bestFit="1" customWidth="1"/>
    <col min="588" max="588" width="10" bestFit="1" customWidth="1"/>
    <col min="589" max="604" width="9.6640625" customWidth="1"/>
    <col min="605" max="652" width="0" hidden="1" customWidth="1"/>
    <col min="770" max="770" width="3.88671875" bestFit="1" customWidth="1"/>
    <col min="771" max="771" width="36.44140625" customWidth="1"/>
    <col min="772" max="773" width="0" hidden="1" customWidth="1"/>
    <col min="774" max="774" width="41" customWidth="1"/>
    <col min="775" max="775" width="18.6640625" customWidth="1"/>
    <col min="776" max="776" width="20.5546875" customWidth="1"/>
    <col min="777" max="777" width="20.6640625" customWidth="1"/>
    <col min="778" max="778" width="20" customWidth="1"/>
    <col min="779" max="789" width="21.109375" bestFit="1" customWidth="1"/>
    <col min="831" max="831" width="3.88671875" bestFit="1" customWidth="1"/>
    <col min="832" max="832" width="47.88671875" customWidth="1"/>
    <col min="833" max="833" width="6.6640625" customWidth="1"/>
    <col min="834" max="834" width="7.88671875" customWidth="1"/>
    <col min="835" max="835" width="15.6640625" customWidth="1"/>
    <col min="836" max="836" width="0" hidden="1" customWidth="1"/>
    <col min="837" max="837" width="11.33203125" bestFit="1" customWidth="1"/>
    <col min="838" max="843" width="11.109375" bestFit="1" customWidth="1"/>
    <col min="844" max="844" width="10" bestFit="1" customWidth="1"/>
    <col min="845" max="860" width="9.6640625" customWidth="1"/>
    <col min="861" max="908" width="0" hidden="1" customWidth="1"/>
    <col min="1026" max="1026" width="3.88671875" bestFit="1" customWidth="1"/>
    <col min="1027" max="1027" width="36.44140625" customWidth="1"/>
    <col min="1028" max="1029" width="0" hidden="1" customWidth="1"/>
    <col min="1030" max="1030" width="41" customWidth="1"/>
    <col min="1031" max="1031" width="18.6640625" customWidth="1"/>
    <col min="1032" max="1032" width="20.5546875" customWidth="1"/>
    <col min="1033" max="1033" width="20.6640625" customWidth="1"/>
    <col min="1034" max="1034" width="20" customWidth="1"/>
    <col min="1035" max="1045" width="21.109375" bestFit="1" customWidth="1"/>
    <col min="1087" max="1087" width="3.88671875" bestFit="1" customWidth="1"/>
    <col min="1088" max="1088" width="47.88671875" customWidth="1"/>
    <col min="1089" max="1089" width="6.6640625" customWidth="1"/>
    <col min="1090" max="1090" width="7.88671875" customWidth="1"/>
    <col min="1091" max="1091" width="15.6640625" customWidth="1"/>
    <col min="1092" max="1092" width="0" hidden="1" customWidth="1"/>
    <col min="1093" max="1093" width="11.33203125" bestFit="1" customWidth="1"/>
    <col min="1094" max="1099" width="11.109375" bestFit="1" customWidth="1"/>
    <col min="1100" max="1100" width="10" bestFit="1" customWidth="1"/>
    <col min="1101" max="1116" width="9.6640625" customWidth="1"/>
    <col min="1117" max="1164" width="0" hidden="1" customWidth="1"/>
    <col min="1282" max="1282" width="3.88671875" bestFit="1" customWidth="1"/>
    <col min="1283" max="1283" width="36.44140625" customWidth="1"/>
    <col min="1284" max="1285" width="0" hidden="1" customWidth="1"/>
    <col min="1286" max="1286" width="41" customWidth="1"/>
    <col min="1287" max="1287" width="18.6640625" customWidth="1"/>
    <col min="1288" max="1288" width="20.5546875" customWidth="1"/>
    <col min="1289" max="1289" width="20.6640625" customWidth="1"/>
    <col min="1290" max="1290" width="20" customWidth="1"/>
    <col min="1291" max="1301" width="21.109375" bestFit="1" customWidth="1"/>
    <col min="1343" max="1343" width="3.88671875" bestFit="1" customWidth="1"/>
    <col min="1344" max="1344" width="47.88671875" customWidth="1"/>
    <col min="1345" max="1345" width="6.6640625" customWidth="1"/>
    <col min="1346" max="1346" width="7.88671875" customWidth="1"/>
    <col min="1347" max="1347" width="15.6640625" customWidth="1"/>
    <col min="1348" max="1348" width="0" hidden="1" customWidth="1"/>
    <col min="1349" max="1349" width="11.33203125" bestFit="1" customWidth="1"/>
    <col min="1350" max="1355" width="11.109375" bestFit="1" customWidth="1"/>
    <col min="1356" max="1356" width="10" bestFit="1" customWidth="1"/>
    <col min="1357" max="1372" width="9.6640625" customWidth="1"/>
    <col min="1373" max="1420" width="0" hidden="1" customWidth="1"/>
    <col min="1538" max="1538" width="3.88671875" bestFit="1" customWidth="1"/>
    <col min="1539" max="1539" width="36.44140625" customWidth="1"/>
    <col min="1540" max="1541" width="0" hidden="1" customWidth="1"/>
    <col min="1542" max="1542" width="41" customWidth="1"/>
    <col min="1543" max="1543" width="18.6640625" customWidth="1"/>
    <col min="1544" max="1544" width="20.5546875" customWidth="1"/>
    <col min="1545" max="1545" width="20.6640625" customWidth="1"/>
    <col min="1546" max="1546" width="20" customWidth="1"/>
    <col min="1547" max="1557" width="21.109375" bestFit="1" customWidth="1"/>
    <col min="1599" max="1599" width="3.88671875" bestFit="1" customWidth="1"/>
    <col min="1600" max="1600" width="47.88671875" customWidth="1"/>
    <col min="1601" max="1601" width="6.6640625" customWidth="1"/>
    <col min="1602" max="1602" width="7.88671875" customWidth="1"/>
    <col min="1603" max="1603" width="15.6640625" customWidth="1"/>
    <col min="1604" max="1604" width="0" hidden="1" customWidth="1"/>
    <col min="1605" max="1605" width="11.33203125" bestFit="1" customWidth="1"/>
    <col min="1606" max="1611" width="11.109375" bestFit="1" customWidth="1"/>
    <col min="1612" max="1612" width="10" bestFit="1" customWidth="1"/>
    <col min="1613" max="1628" width="9.6640625" customWidth="1"/>
    <col min="1629" max="1676" width="0" hidden="1" customWidth="1"/>
    <col min="1794" max="1794" width="3.88671875" bestFit="1" customWidth="1"/>
    <col min="1795" max="1795" width="36.44140625" customWidth="1"/>
    <col min="1796" max="1797" width="0" hidden="1" customWidth="1"/>
    <col min="1798" max="1798" width="41" customWidth="1"/>
    <col min="1799" max="1799" width="18.6640625" customWidth="1"/>
    <col min="1800" max="1800" width="20.5546875" customWidth="1"/>
    <col min="1801" max="1801" width="20.6640625" customWidth="1"/>
    <col min="1802" max="1802" width="20" customWidth="1"/>
    <col min="1803" max="1813" width="21.109375" bestFit="1" customWidth="1"/>
    <col min="1855" max="1855" width="3.88671875" bestFit="1" customWidth="1"/>
    <col min="1856" max="1856" width="47.88671875" customWidth="1"/>
    <col min="1857" max="1857" width="6.6640625" customWidth="1"/>
    <col min="1858" max="1858" width="7.88671875" customWidth="1"/>
    <col min="1859" max="1859" width="15.6640625" customWidth="1"/>
    <col min="1860" max="1860" width="0" hidden="1" customWidth="1"/>
    <col min="1861" max="1861" width="11.33203125" bestFit="1" customWidth="1"/>
    <col min="1862" max="1867" width="11.109375" bestFit="1" customWidth="1"/>
    <col min="1868" max="1868" width="10" bestFit="1" customWidth="1"/>
    <col min="1869" max="1884" width="9.6640625" customWidth="1"/>
    <col min="1885" max="1932" width="0" hidden="1" customWidth="1"/>
    <col min="2050" max="2050" width="3.88671875" bestFit="1" customWidth="1"/>
    <col min="2051" max="2051" width="36.44140625" customWidth="1"/>
    <col min="2052" max="2053" width="0" hidden="1" customWidth="1"/>
    <col min="2054" max="2054" width="41" customWidth="1"/>
    <col min="2055" max="2055" width="18.6640625" customWidth="1"/>
    <col min="2056" max="2056" width="20.5546875" customWidth="1"/>
    <col min="2057" max="2057" width="20.6640625" customWidth="1"/>
    <col min="2058" max="2058" width="20" customWidth="1"/>
    <col min="2059" max="2069" width="21.109375" bestFit="1" customWidth="1"/>
    <col min="2111" max="2111" width="3.88671875" bestFit="1" customWidth="1"/>
    <col min="2112" max="2112" width="47.88671875" customWidth="1"/>
    <col min="2113" max="2113" width="6.6640625" customWidth="1"/>
    <col min="2114" max="2114" width="7.88671875" customWidth="1"/>
    <col min="2115" max="2115" width="15.6640625" customWidth="1"/>
    <col min="2116" max="2116" width="0" hidden="1" customWidth="1"/>
    <col min="2117" max="2117" width="11.33203125" bestFit="1" customWidth="1"/>
    <col min="2118" max="2123" width="11.109375" bestFit="1" customWidth="1"/>
    <col min="2124" max="2124" width="10" bestFit="1" customWidth="1"/>
    <col min="2125" max="2140" width="9.6640625" customWidth="1"/>
    <col min="2141" max="2188" width="0" hidden="1" customWidth="1"/>
    <col min="2306" max="2306" width="3.88671875" bestFit="1" customWidth="1"/>
    <col min="2307" max="2307" width="36.44140625" customWidth="1"/>
    <col min="2308" max="2309" width="0" hidden="1" customWidth="1"/>
    <col min="2310" max="2310" width="41" customWidth="1"/>
    <col min="2311" max="2311" width="18.6640625" customWidth="1"/>
    <col min="2312" max="2312" width="20.5546875" customWidth="1"/>
    <col min="2313" max="2313" width="20.6640625" customWidth="1"/>
    <col min="2314" max="2314" width="20" customWidth="1"/>
    <col min="2315" max="2325" width="21.109375" bestFit="1" customWidth="1"/>
    <col min="2367" max="2367" width="3.88671875" bestFit="1" customWidth="1"/>
    <col min="2368" max="2368" width="47.88671875" customWidth="1"/>
    <col min="2369" max="2369" width="6.6640625" customWidth="1"/>
    <col min="2370" max="2370" width="7.88671875" customWidth="1"/>
    <col min="2371" max="2371" width="15.6640625" customWidth="1"/>
    <col min="2372" max="2372" width="0" hidden="1" customWidth="1"/>
    <col min="2373" max="2373" width="11.33203125" bestFit="1" customWidth="1"/>
    <col min="2374" max="2379" width="11.109375" bestFit="1" customWidth="1"/>
    <col min="2380" max="2380" width="10" bestFit="1" customWidth="1"/>
    <col min="2381" max="2396" width="9.6640625" customWidth="1"/>
    <col min="2397" max="2444" width="0" hidden="1" customWidth="1"/>
    <col min="2562" max="2562" width="3.88671875" bestFit="1" customWidth="1"/>
    <col min="2563" max="2563" width="36.44140625" customWidth="1"/>
    <col min="2564" max="2565" width="0" hidden="1" customWidth="1"/>
    <col min="2566" max="2566" width="41" customWidth="1"/>
    <col min="2567" max="2567" width="18.6640625" customWidth="1"/>
    <col min="2568" max="2568" width="20.5546875" customWidth="1"/>
    <col min="2569" max="2569" width="20.6640625" customWidth="1"/>
    <col min="2570" max="2570" width="20" customWidth="1"/>
    <col min="2571" max="2581" width="21.109375" bestFit="1" customWidth="1"/>
    <col min="2623" max="2623" width="3.88671875" bestFit="1" customWidth="1"/>
    <col min="2624" max="2624" width="47.88671875" customWidth="1"/>
    <col min="2625" max="2625" width="6.6640625" customWidth="1"/>
    <col min="2626" max="2626" width="7.88671875" customWidth="1"/>
    <col min="2627" max="2627" width="15.6640625" customWidth="1"/>
    <col min="2628" max="2628" width="0" hidden="1" customWidth="1"/>
    <col min="2629" max="2629" width="11.33203125" bestFit="1" customWidth="1"/>
    <col min="2630" max="2635" width="11.109375" bestFit="1" customWidth="1"/>
    <col min="2636" max="2636" width="10" bestFit="1" customWidth="1"/>
    <col min="2637" max="2652" width="9.6640625" customWidth="1"/>
    <col min="2653" max="2700" width="0" hidden="1" customWidth="1"/>
    <col min="2818" max="2818" width="3.88671875" bestFit="1" customWidth="1"/>
    <col min="2819" max="2819" width="36.44140625" customWidth="1"/>
    <col min="2820" max="2821" width="0" hidden="1" customWidth="1"/>
    <col min="2822" max="2822" width="41" customWidth="1"/>
    <col min="2823" max="2823" width="18.6640625" customWidth="1"/>
    <col min="2824" max="2824" width="20.5546875" customWidth="1"/>
    <col min="2825" max="2825" width="20.6640625" customWidth="1"/>
    <col min="2826" max="2826" width="20" customWidth="1"/>
    <col min="2827" max="2837" width="21.109375" bestFit="1" customWidth="1"/>
    <col min="2879" max="2879" width="3.88671875" bestFit="1" customWidth="1"/>
    <col min="2880" max="2880" width="47.88671875" customWidth="1"/>
    <col min="2881" max="2881" width="6.6640625" customWidth="1"/>
    <col min="2882" max="2882" width="7.88671875" customWidth="1"/>
    <col min="2883" max="2883" width="15.6640625" customWidth="1"/>
    <col min="2884" max="2884" width="0" hidden="1" customWidth="1"/>
    <col min="2885" max="2885" width="11.33203125" bestFit="1" customWidth="1"/>
    <col min="2886" max="2891" width="11.109375" bestFit="1" customWidth="1"/>
    <col min="2892" max="2892" width="10" bestFit="1" customWidth="1"/>
    <col min="2893" max="2908" width="9.6640625" customWidth="1"/>
    <col min="2909" max="2956" width="0" hidden="1" customWidth="1"/>
    <col min="3074" max="3074" width="3.88671875" bestFit="1" customWidth="1"/>
    <col min="3075" max="3075" width="36.44140625" customWidth="1"/>
    <col min="3076" max="3077" width="0" hidden="1" customWidth="1"/>
    <col min="3078" max="3078" width="41" customWidth="1"/>
    <col min="3079" max="3079" width="18.6640625" customWidth="1"/>
    <col min="3080" max="3080" width="20.5546875" customWidth="1"/>
    <col min="3081" max="3081" width="20.6640625" customWidth="1"/>
    <col min="3082" max="3082" width="20" customWidth="1"/>
    <col min="3083" max="3093" width="21.109375" bestFit="1" customWidth="1"/>
    <col min="3135" max="3135" width="3.88671875" bestFit="1" customWidth="1"/>
    <col min="3136" max="3136" width="47.88671875" customWidth="1"/>
    <col min="3137" max="3137" width="6.6640625" customWidth="1"/>
    <col min="3138" max="3138" width="7.88671875" customWidth="1"/>
    <col min="3139" max="3139" width="15.6640625" customWidth="1"/>
    <col min="3140" max="3140" width="0" hidden="1" customWidth="1"/>
    <col min="3141" max="3141" width="11.33203125" bestFit="1" customWidth="1"/>
    <col min="3142" max="3147" width="11.109375" bestFit="1" customWidth="1"/>
    <col min="3148" max="3148" width="10" bestFit="1" customWidth="1"/>
    <col min="3149" max="3164" width="9.6640625" customWidth="1"/>
    <col min="3165" max="3212" width="0" hidden="1" customWidth="1"/>
    <col min="3330" max="3330" width="3.88671875" bestFit="1" customWidth="1"/>
    <col min="3331" max="3331" width="36.44140625" customWidth="1"/>
    <col min="3332" max="3333" width="0" hidden="1" customWidth="1"/>
    <col min="3334" max="3334" width="41" customWidth="1"/>
    <col min="3335" max="3335" width="18.6640625" customWidth="1"/>
    <col min="3336" max="3336" width="20.5546875" customWidth="1"/>
    <col min="3337" max="3337" width="20.6640625" customWidth="1"/>
    <col min="3338" max="3338" width="20" customWidth="1"/>
    <col min="3339" max="3349" width="21.109375" bestFit="1" customWidth="1"/>
    <col min="3391" max="3391" width="3.88671875" bestFit="1" customWidth="1"/>
    <col min="3392" max="3392" width="47.88671875" customWidth="1"/>
    <col min="3393" max="3393" width="6.6640625" customWidth="1"/>
    <col min="3394" max="3394" width="7.88671875" customWidth="1"/>
    <col min="3395" max="3395" width="15.6640625" customWidth="1"/>
    <col min="3396" max="3396" width="0" hidden="1" customWidth="1"/>
    <col min="3397" max="3397" width="11.33203125" bestFit="1" customWidth="1"/>
    <col min="3398" max="3403" width="11.109375" bestFit="1" customWidth="1"/>
    <col min="3404" max="3404" width="10" bestFit="1" customWidth="1"/>
    <col min="3405" max="3420" width="9.6640625" customWidth="1"/>
    <col min="3421" max="3468" width="0" hidden="1" customWidth="1"/>
    <col min="3586" max="3586" width="3.88671875" bestFit="1" customWidth="1"/>
    <col min="3587" max="3587" width="36.44140625" customWidth="1"/>
    <col min="3588" max="3589" width="0" hidden="1" customWidth="1"/>
    <col min="3590" max="3590" width="41" customWidth="1"/>
    <col min="3591" max="3591" width="18.6640625" customWidth="1"/>
    <col min="3592" max="3592" width="20.5546875" customWidth="1"/>
    <col min="3593" max="3593" width="20.6640625" customWidth="1"/>
    <col min="3594" max="3594" width="20" customWidth="1"/>
    <col min="3595" max="3605" width="21.109375" bestFit="1" customWidth="1"/>
    <col min="3647" max="3647" width="3.88671875" bestFit="1" customWidth="1"/>
    <col min="3648" max="3648" width="47.88671875" customWidth="1"/>
    <col min="3649" max="3649" width="6.6640625" customWidth="1"/>
    <col min="3650" max="3650" width="7.88671875" customWidth="1"/>
    <col min="3651" max="3651" width="15.6640625" customWidth="1"/>
    <col min="3652" max="3652" width="0" hidden="1" customWidth="1"/>
    <col min="3653" max="3653" width="11.33203125" bestFit="1" customWidth="1"/>
    <col min="3654" max="3659" width="11.109375" bestFit="1" customWidth="1"/>
    <col min="3660" max="3660" width="10" bestFit="1" customWidth="1"/>
    <col min="3661" max="3676" width="9.6640625" customWidth="1"/>
    <col min="3677" max="3724" width="0" hidden="1" customWidth="1"/>
    <col min="3842" max="3842" width="3.88671875" bestFit="1" customWidth="1"/>
    <col min="3843" max="3843" width="36.44140625" customWidth="1"/>
    <col min="3844" max="3845" width="0" hidden="1" customWidth="1"/>
    <col min="3846" max="3846" width="41" customWidth="1"/>
    <col min="3847" max="3847" width="18.6640625" customWidth="1"/>
    <col min="3848" max="3848" width="20.5546875" customWidth="1"/>
    <col min="3849" max="3849" width="20.6640625" customWidth="1"/>
    <col min="3850" max="3850" width="20" customWidth="1"/>
    <col min="3851" max="3861" width="21.109375" bestFit="1" customWidth="1"/>
    <col min="3903" max="3903" width="3.88671875" bestFit="1" customWidth="1"/>
    <col min="3904" max="3904" width="47.88671875" customWidth="1"/>
    <col min="3905" max="3905" width="6.6640625" customWidth="1"/>
    <col min="3906" max="3906" width="7.88671875" customWidth="1"/>
    <col min="3907" max="3907" width="15.6640625" customWidth="1"/>
    <col min="3908" max="3908" width="0" hidden="1" customWidth="1"/>
    <col min="3909" max="3909" width="11.33203125" bestFit="1" customWidth="1"/>
    <col min="3910" max="3915" width="11.109375" bestFit="1" customWidth="1"/>
    <col min="3916" max="3916" width="10" bestFit="1" customWidth="1"/>
    <col min="3917" max="3932" width="9.6640625" customWidth="1"/>
    <col min="3933" max="3980" width="0" hidden="1" customWidth="1"/>
    <col min="4098" max="4098" width="3.88671875" bestFit="1" customWidth="1"/>
    <col min="4099" max="4099" width="36.44140625" customWidth="1"/>
    <col min="4100" max="4101" width="0" hidden="1" customWidth="1"/>
    <col min="4102" max="4102" width="41" customWidth="1"/>
    <col min="4103" max="4103" width="18.6640625" customWidth="1"/>
    <col min="4104" max="4104" width="20.5546875" customWidth="1"/>
    <col min="4105" max="4105" width="20.6640625" customWidth="1"/>
    <col min="4106" max="4106" width="20" customWidth="1"/>
    <col min="4107" max="4117" width="21.109375" bestFit="1" customWidth="1"/>
    <col min="4159" max="4159" width="3.88671875" bestFit="1" customWidth="1"/>
    <col min="4160" max="4160" width="47.88671875" customWidth="1"/>
    <col min="4161" max="4161" width="6.6640625" customWidth="1"/>
    <col min="4162" max="4162" width="7.88671875" customWidth="1"/>
    <col min="4163" max="4163" width="15.6640625" customWidth="1"/>
    <col min="4164" max="4164" width="0" hidden="1" customWidth="1"/>
    <col min="4165" max="4165" width="11.33203125" bestFit="1" customWidth="1"/>
    <col min="4166" max="4171" width="11.109375" bestFit="1" customWidth="1"/>
    <col min="4172" max="4172" width="10" bestFit="1" customWidth="1"/>
    <col min="4173" max="4188" width="9.6640625" customWidth="1"/>
    <col min="4189" max="4236" width="0" hidden="1" customWidth="1"/>
    <col min="4354" max="4354" width="3.88671875" bestFit="1" customWidth="1"/>
    <col min="4355" max="4355" width="36.44140625" customWidth="1"/>
    <col min="4356" max="4357" width="0" hidden="1" customWidth="1"/>
    <col min="4358" max="4358" width="41" customWidth="1"/>
    <col min="4359" max="4359" width="18.6640625" customWidth="1"/>
    <col min="4360" max="4360" width="20.5546875" customWidth="1"/>
    <col min="4361" max="4361" width="20.6640625" customWidth="1"/>
    <col min="4362" max="4362" width="20" customWidth="1"/>
    <col min="4363" max="4373" width="21.109375" bestFit="1" customWidth="1"/>
    <col min="4415" max="4415" width="3.88671875" bestFit="1" customWidth="1"/>
    <col min="4416" max="4416" width="47.88671875" customWidth="1"/>
    <col min="4417" max="4417" width="6.6640625" customWidth="1"/>
    <col min="4418" max="4418" width="7.88671875" customWidth="1"/>
    <col min="4419" max="4419" width="15.6640625" customWidth="1"/>
    <col min="4420" max="4420" width="0" hidden="1" customWidth="1"/>
    <col min="4421" max="4421" width="11.33203125" bestFit="1" customWidth="1"/>
    <col min="4422" max="4427" width="11.109375" bestFit="1" customWidth="1"/>
    <col min="4428" max="4428" width="10" bestFit="1" customWidth="1"/>
    <col min="4429" max="4444" width="9.6640625" customWidth="1"/>
    <col min="4445" max="4492" width="0" hidden="1" customWidth="1"/>
    <col min="4610" max="4610" width="3.88671875" bestFit="1" customWidth="1"/>
    <col min="4611" max="4611" width="36.44140625" customWidth="1"/>
    <col min="4612" max="4613" width="0" hidden="1" customWidth="1"/>
    <col min="4614" max="4614" width="41" customWidth="1"/>
    <col min="4615" max="4615" width="18.6640625" customWidth="1"/>
    <col min="4616" max="4616" width="20.5546875" customWidth="1"/>
    <col min="4617" max="4617" width="20.6640625" customWidth="1"/>
    <col min="4618" max="4618" width="20" customWidth="1"/>
    <col min="4619" max="4629" width="21.109375" bestFit="1" customWidth="1"/>
    <col min="4671" max="4671" width="3.88671875" bestFit="1" customWidth="1"/>
    <col min="4672" max="4672" width="47.88671875" customWidth="1"/>
    <col min="4673" max="4673" width="6.6640625" customWidth="1"/>
    <col min="4674" max="4674" width="7.88671875" customWidth="1"/>
    <col min="4675" max="4675" width="15.6640625" customWidth="1"/>
    <col min="4676" max="4676" width="0" hidden="1" customWidth="1"/>
    <col min="4677" max="4677" width="11.33203125" bestFit="1" customWidth="1"/>
    <col min="4678" max="4683" width="11.109375" bestFit="1" customWidth="1"/>
    <col min="4684" max="4684" width="10" bestFit="1" customWidth="1"/>
    <col min="4685" max="4700" width="9.6640625" customWidth="1"/>
    <col min="4701" max="4748" width="0" hidden="1" customWidth="1"/>
    <col min="4866" max="4866" width="3.88671875" bestFit="1" customWidth="1"/>
    <col min="4867" max="4867" width="36.44140625" customWidth="1"/>
    <col min="4868" max="4869" width="0" hidden="1" customWidth="1"/>
    <col min="4870" max="4870" width="41" customWidth="1"/>
    <col min="4871" max="4871" width="18.6640625" customWidth="1"/>
    <col min="4872" max="4872" width="20.5546875" customWidth="1"/>
    <col min="4873" max="4873" width="20.6640625" customWidth="1"/>
    <col min="4874" max="4874" width="20" customWidth="1"/>
    <col min="4875" max="4885" width="21.109375" bestFit="1" customWidth="1"/>
    <col min="4927" max="4927" width="3.88671875" bestFit="1" customWidth="1"/>
    <col min="4928" max="4928" width="47.88671875" customWidth="1"/>
    <col min="4929" max="4929" width="6.6640625" customWidth="1"/>
    <col min="4930" max="4930" width="7.88671875" customWidth="1"/>
    <col min="4931" max="4931" width="15.6640625" customWidth="1"/>
    <col min="4932" max="4932" width="0" hidden="1" customWidth="1"/>
    <col min="4933" max="4933" width="11.33203125" bestFit="1" customWidth="1"/>
    <col min="4934" max="4939" width="11.109375" bestFit="1" customWidth="1"/>
    <col min="4940" max="4940" width="10" bestFit="1" customWidth="1"/>
    <col min="4941" max="4956" width="9.6640625" customWidth="1"/>
    <col min="4957" max="5004" width="0" hidden="1" customWidth="1"/>
    <col min="5122" max="5122" width="3.88671875" bestFit="1" customWidth="1"/>
    <col min="5123" max="5123" width="36.44140625" customWidth="1"/>
    <col min="5124" max="5125" width="0" hidden="1" customWidth="1"/>
    <col min="5126" max="5126" width="41" customWidth="1"/>
    <col min="5127" max="5127" width="18.6640625" customWidth="1"/>
    <col min="5128" max="5128" width="20.5546875" customWidth="1"/>
    <col min="5129" max="5129" width="20.6640625" customWidth="1"/>
    <col min="5130" max="5130" width="20" customWidth="1"/>
    <col min="5131" max="5141" width="21.109375" bestFit="1" customWidth="1"/>
    <col min="5183" max="5183" width="3.88671875" bestFit="1" customWidth="1"/>
    <col min="5184" max="5184" width="47.88671875" customWidth="1"/>
    <col min="5185" max="5185" width="6.6640625" customWidth="1"/>
    <col min="5186" max="5186" width="7.88671875" customWidth="1"/>
    <col min="5187" max="5187" width="15.6640625" customWidth="1"/>
    <col min="5188" max="5188" width="0" hidden="1" customWidth="1"/>
    <col min="5189" max="5189" width="11.33203125" bestFit="1" customWidth="1"/>
    <col min="5190" max="5195" width="11.109375" bestFit="1" customWidth="1"/>
    <col min="5196" max="5196" width="10" bestFit="1" customWidth="1"/>
    <col min="5197" max="5212" width="9.6640625" customWidth="1"/>
    <col min="5213" max="5260" width="0" hidden="1" customWidth="1"/>
    <col min="5378" max="5378" width="3.88671875" bestFit="1" customWidth="1"/>
    <col min="5379" max="5379" width="36.44140625" customWidth="1"/>
    <col min="5380" max="5381" width="0" hidden="1" customWidth="1"/>
    <col min="5382" max="5382" width="41" customWidth="1"/>
    <col min="5383" max="5383" width="18.6640625" customWidth="1"/>
    <col min="5384" max="5384" width="20.5546875" customWidth="1"/>
    <col min="5385" max="5385" width="20.6640625" customWidth="1"/>
    <col min="5386" max="5386" width="20" customWidth="1"/>
    <col min="5387" max="5397" width="21.109375" bestFit="1" customWidth="1"/>
    <col min="5439" max="5439" width="3.88671875" bestFit="1" customWidth="1"/>
    <col min="5440" max="5440" width="47.88671875" customWidth="1"/>
    <col min="5441" max="5441" width="6.6640625" customWidth="1"/>
    <col min="5442" max="5442" width="7.88671875" customWidth="1"/>
    <col min="5443" max="5443" width="15.6640625" customWidth="1"/>
    <col min="5444" max="5444" width="0" hidden="1" customWidth="1"/>
    <col min="5445" max="5445" width="11.33203125" bestFit="1" customWidth="1"/>
    <col min="5446" max="5451" width="11.109375" bestFit="1" customWidth="1"/>
    <col min="5452" max="5452" width="10" bestFit="1" customWidth="1"/>
    <col min="5453" max="5468" width="9.6640625" customWidth="1"/>
    <col min="5469" max="5516" width="0" hidden="1" customWidth="1"/>
    <col min="5634" max="5634" width="3.88671875" bestFit="1" customWidth="1"/>
    <col min="5635" max="5635" width="36.44140625" customWidth="1"/>
    <col min="5636" max="5637" width="0" hidden="1" customWidth="1"/>
    <col min="5638" max="5638" width="41" customWidth="1"/>
    <col min="5639" max="5639" width="18.6640625" customWidth="1"/>
    <col min="5640" max="5640" width="20.5546875" customWidth="1"/>
    <col min="5641" max="5641" width="20.6640625" customWidth="1"/>
    <col min="5642" max="5642" width="20" customWidth="1"/>
    <col min="5643" max="5653" width="21.109375" bestFit="1" customWidth="1"/>
    <col min="5695" max="5695" width="3.88671875" bestFit="1" customWidth="1"/>
    <col min="5696" max="5696" width="47.88671875" customWidth="1"/>
    <col min="5697" max="5697" width="6.6640625" customWidth="1"/>
    <col min="5698" max="5698" width="7.88671875" customWidth="1"/>
    <col min="5699" max="5699" width="15.6640625" customWidth="1"/>
    <col min="5700" max="5700" width="0" hidden="1" customWidth="1"/>
    <col min="5701" max="5701" width="11.33203125" bestFit="1" customWidth="1"/>
    <col min="5702" max="5707" width="11.109375" bestFit="1" customWidth="1"/>
    <col min="5708" max="5708" width="10" bestFit="1" customWidth="1"/>
    <col min="5709" max="5724" width="9.6640625" customWidth="1"/>
    <col min="5725" max="5772" width="0" hidden="1" customWidth="1"/>
    <col min="5890" max="5890" width="3.88671875" bestFit="1" customWidth="1"/>
    <col min="5891" max="5891" width="36.44140625" customWidth="1"/>
    <col min="5892" max="5893" width="0" hidden="1" customWidth="1"/>
    <col min="5894" max="5894" width="41" customWidth="1"/>
    <col min="5895" max="5895" width="18.6640625" customWidth="1"/>
    <col min="5896" max="5896" width="20.5546875" customWidth="1"/>
    <col min="5897" max="5897" width="20.6640625" customWidth="1"/>
    <col min="5898" max="5898" width="20" customWidth="1"/>
    <col min="5899" max="5909" width="21.109375" bestFit="1" customWidth="1"/>
    <col min="5951" max="5951" width="3.88671875" bestFit="1" customWidth="1"/>
    <col min="5952" max="5952" width="47.88671875" customWidth="1"/>
    <col min="5953" max="5953" width="6.6640625" customWidth="1"/>
    <col min="5954" max="5954" width="7.88671875" customWidth="1"/>
    <col min="5955" max="5955" width="15.6640625" customWidth="1"/>
    <col min="5956" max="5956" width="0" hidden="1" customWidth="1"/>
    <col min="5957" max="5957" width="11.33203125" bestFit="1" customWidth="1"/>
    <col min="5958" max="5963" width="11.109375" bestFit="1" customWidth="1"/>
    <col min="5964" max="5964" width="10" bestFit="1" customWidth="1"/>
    <col min="5965" max="5980" width="9.6640625" customWidth="1"/>
    <col min="5981" max="6028" width="0" hidden="1" customWidth="1"/>
    <col min="6146" max="6146" width="3.88671875" bestFit="1" customWidth="1"/>
    <col min="6147" max="6147" width="36.44140625" customWidth="1"/>
    <col min="6148" max="6149" width="0" hidden="1" customWidth="1"/>
    <col min="6150" max="6150" width="41" customWidth="1"/>
    <col min="6151" max="6151" width="18.6640625" customWidth="1"/>
    <col min="6152" max="6152" width="20.5546875" customWidth="1"/>
    <col min="6153" max="6153" width="20.6640625" customWidth="1"/>
    <col min="6154" max="6154" width="20" customWidth="1"/>
    <col min="6155" max="6165" width="21.109375" bestFit="1" customWidth="1"/>
    <col min="6207" max="6207" width="3.88671875" bestFit="1" customWidth="1"/>
    <col min="6208" max="6208" width="47.88671875" customWidth="1"/>
    <col min="6209" max="6209" width="6.6640625" customWidth="1"/>
    <col min="6210" max="6210" width="7.88671875" customWidth="1"/>
    <col min="6211" max="6211" width="15.6640625" customWidth="1"/>
    <col min="6212" max="6212" width="0" hidden="1" customWidth="1"/>
    <col min="6213" max="6213" width="11.33203125" bestFit="1" customWidth="1"/>
    <col min="6214" max="6219" width="11.109375" bestFit="1" customWidth="1"/>
    <col min="6220" max="6220" width="10" bestFit="1" customWidth="1"/>
    <col min="6221" max="6236" width="9.6640625" customWidth="1"/>
    <col min="6237" max="6284" width="0" hidden="1" customWidth="1"/>
    <col min="6402" max="6402" width="3.88671875" bestFit="1" customWidth="1"/>
    <col min="6403" max="6403" width="36.44140625" customWidth="1"/>
    <col min="6404" max="6405" width="0" hidden="1" customWidth="1"/>
    <col min="6406" max="6406" width="41" customWidth="1"/>
    <col min="6407" max="6407" width="18.6640625" customWidth="1"/>
    <col min="6408" max="6408" width="20.5546875" customWidth="1"/>
    <col min="6409" max="6409" width="20.6640625" customWidth="1"/>
    <col min="6410" max="6410" width="20" customWidth="1"/>
    <col min="6411" max="6421" width="21.109375" bestFit="1" customWidth="1"/>
    <col min="6463" max="6463" width="3.88671875" bestFit="1" customWidth="1"/>
    <col min="6464" max="6464" width="47.88671875" customWidth="1"/>
    <col min="6465" max="6465" width="6.6640625" customWidth="1"/>
    <col min="6466" max="6466" width="7.88671875" customWidth="1"/>
    <col min="6467" max="6467" width="15.6640625" customWidth="1"/>
    <col min="6468" max="6468" width="0" hidden="1" customWidth="1"/>
    <col min="6469" max="6469" width="11.33203125" bestFit="1" customWidth="1"/>
    <col min="6470" max="6475" width="11.109375" bestFit="1" customWidth="1"/>
    <col min="6476" max="6476" width="10" bestFit="1" customWidth="1"/>
    <col min="6477" max="6492" width="9.6640625" customWidth="1"/>
    <col min="6493" max="6540" width="0" hidden="1" customWidth="1"/>
    <col min="6658" max="6658" width="3.88671875" bestFit="1" customWidth="1"/>
    <col min="6659" max="6659" width="36.44140625" customWidth="1"/>
    <col min="6660" max="6661" width="0" hidden="1" customWidth="1"/>
    <col min="6662" max="6662" width="41" customWidth="1"/>
    <col min="6663" max="6663" width="18.6640625" customWidth="1"/>
    <col min="6664" max="6664" width="20.5546875" customWidth="1"/>
    <col min="6665" max="6665" width="20.6640625" customWidth="1"/>
    <col min="6666" max="6666" width="20" customWidth="1"/>
    <col min="6667" max="6677" width="21.109375" bestFit="1" customWidth="1"/>
    <col min="6719" max="6719" width="3.88671875" bestFit="1" customWidth="1"/>
    <col min="6720" max="6720" width="47.88671875" customWidth="1"/>
    <col min="6721" max="6721" width="6.6640625" customWidth="1"/>
    <col min="6722" max="6722" width="7.88671875" customWidth="1"/>
    <col min="6723" max="6723" width="15.6640625" customWidth="1"/>
    <col min="6724" max="6724" width="0" hidden="1" customWidth="1"/>
    <col min="6725" max="6725" width="11.33203125" bestFit="1" customWidth="1"/>
    <col min="6726" max="6731" width="11.109375" bestFit="1" customWidth="1"/>
    <col min="6732" max="6732" width="10" bestFit="1" customWidth="1"/>
    <col min="6733" max="6748" width="9.6640625" customWidth="1"/>
    <col min="6749" max="6796" width="0" hidden="1" customWidth="1"/>
    <col min="6914" max="6914" width="3.88671875" bestFit="1" customWidth="1"/>
    <col min="6915" max="6915" width="36.44140625" customWidth="1"/>
    <col min="6916" max="6917" width="0" hidden="1" customWidth="1"/>
    <col min="6918" max="6918" width="41" customWidth="1"/>
    <col min="6919" max="6919" width="18.6640625" customWidth="1"/>
    <col min="6920" max="6920" width="20.5546875" customWidth="1"/>
    <col min="6921" max="6921" width="20.6640625" customWidth="1"/>
    <col min="6922" max="6922" width="20" customWidth="1"/>
    <col min="6923" max="6933" width="21.109375" bestFit="1" customWidth="1"/>
    <col min="6975" max="6975" width="3.88671875" bestFit="1" customWidth="1"/>
    <col min="6976" max="6976" width="47.88671875" customWidth="1"/>
    <col min="6977" max="6977" width="6.6640625" customWidth="1"/>
    <col min="6978" max="6978" width="7.88671875" customWidth="1"/>
    <col min="6979" max="6979" width="15.6640625" customWidth="1"/>
    <col min="6980" max="6980" width="0" hidden="1" customWidth="1"/>
    <col min="6981" max="6981" width="11.33203125" bestFit="1" customWidth="1"/>
    <col min="6982" max="6987" width="11.109375" bestFit="1" customWidth="1"/>
    <col min="6988" max="6988" width="10" bestFit="1" customWidth="1"/>
    <col min="6989" max="7004" width="9.6640625" customWidth="1"/>
    <col min="7005" max="7052" width="0" hidden="1" customWidth="1"/>
    <col min="7170" max="7170" width="3.88671875" bestFit="1" customWidth="1"/>
    <col min="7171" max="7171" width="36.44140625" customWidth="1"/>
    <col min="7172" max="7173" width="0" hidden="1" customWidth="1"/>
    <col min="7174" max="7174" width="41" customWidth="1"/>
    <col min="7175" max="7175" width="18.6640625" customWidth="1"/>
    <col min="7176" max="7176" width="20.5546875" customWidth="1"/>
    <col min="7177" max="7177" width="20.6640625" customWidth="1"/>
    <col min="7178" max="7178" width="20" customWidth="1"/>
    <col min="7179" max="7189" width="21.109375" bestFit="1" customWidth="1"/>
    <col min="7231" max="7231" width="3.88671875" bestFit="1" customWidth="1"/>
    <col min="7232" max="7232" width="47.88671875" customWidth="1"/>
    <col min="7233" max="7233" width="6.6640625" customWidth="1"/>
    <col min="7234" max="7234" width="7.88671875" customWidth="1"/>
    <col min="7235" max="7235" width="15.6640625" customWidth="1"/>
    <col min="7236" max="7236" width="0" hidden="1" customWidth="1"/>
    <col min="7237" max="7237" width="11.33203125" bestFit="1" customWidth="1"/>
    <col min="7238" max="7243" width="11.109375" bestFit="1" customWidth="1"/>
    <col min="7244" max="7244" width="10" bestFit="1" customWidth="1"/>
    <col min="7245" max="7260" width="9.6640625" customWidth="1"/>
    <col min="7261" max="7308" width="0" hidden="1" customWidth="1"/>
    <col min="7426" max="7426" width="3.88671875" bestFit="1" customWidth="1"/>
    <col min="7427" max="7427" width="36.44140625" customWidth="1"/>
    <col min="7428" max="7429" width="0" hidden="1" customWidth="1"/>
    <col min="7430" max="7430" width="41" customWidth="1"/>
    <col min="7431" max="7431" width="18.6640625" customWidth="1"/>
    <col min="7432" max="7432" width="20.5546875" customWidth="1"/>
    <col min="7433" max="7433" width="20.6640625" customWidth="1"/>
    <col min="7434" max="7434" width="20" customWidth="1"/>
    <col min="7435" max="7445" width="21.109375" bestFit="1" customWidth="1"/>
    <col min="7487" max="7487" width="3.88671875" bestFit="1" customWidth="1"/>
    <col min="7488" max="7488" width="47.88671875" customWidth="1"/>
    <col min="7489" max="7489" width="6.6640625" customWidth="1"/>
    <col min="7490" max="7490" width="7.88671875" customWidth="1"/>
    <col min="7491" max="7491" width="15.6640625" customWidth="1"/>
    <col min="7492" max="7492" width="0" hidden="1" customWidth="1"/>
    <col min="7493" max="7493" width="11.33203125" bestFit="1" customWidth="1"/>
    <col min="7494" max="7499" width="11.109375" bestFit="1" customWidth="1"/>
    <col min="7500" max="7500" width="10" bestFit="1" customWidth="1"/>
    <col min="7501" max="7516" width="9.6640625" customWidth="1"/>
    <col min="7517" max="7564" width="0" hidden="1" customWidth="1"/>
    <col min="7682" max="7682" width="3.88671875" bestFit="1" customWidth="1"/>
    <col min="7683" max="7683" width="36.44140625" customWidth="1"/>
    <col min="7684" max="7685" width="0" hidden="1" customWidth="1"/>
    <col min="7686" max="7686" width="41" customWidth="1"/>
    <col min="7687" max="7687" width="18.6640625" customWidth="1"/>
    <col min="7688" max="7688" width="20.5546875" customWidth="1"/>
    <col min="7689" max="7689" width="20.6640625" customWidth="1"/>
    <col min="7690" max="7690" width="20" customWidth="1"/>
    <col min="7691" max="7701" width="21.109375" bestFit="1" customWidth="1"/>
    <col min="7743" max="7743" width="3.88671875" bestFit="1" customWidth="1"/>
    <col min="7744" max="7744" width="47.88671875" customWidth="1"/>
    <col min="7745" max="7745" width="6.6640625" customWidth="1"/>
    <col min="7746" max="7746" width="7.88671875" customWidth="1"/>
    <col min="7747" max="7747" width="15.6640625" customWidth="1"/>
    <col min="7748" max="7748" width="0" hidden="1" customWidth="1"/>
    <col min="7749" max="7749" width="11.33203125" bestFit="1" customWidth="1"/>
    <col min="7750" max="7755" width="11.109375" bestFit="1" customWidth="1"/>
    <col min="7756" max="7756" width="10" bestFit="1" customWidth="1"/>
    <col min="7757" max="7772" width="9.6640625" customWidth="1"/>
    <col min="7773" max="7820" width="0" hidden="1" customWidth="1"/>
    <col min="7938" max="7938" width="3.88671875" bestFit="1" customWidth="1"/>
    <col min="7939" max="7939" width="36.44140625" customWidth="1"/>
    <col min="7940" max="7941" width="0" hidden="1" customWidth="1"/>
    <col min="7942" max="7942" width="41" customWidth="1"/>
    <col min="7943" max="7943" width="18.6640625" customWidth="1"/>
    <col min="7944" max="7944" width="20.5546875" customWidth="1"/>
    <col min="7945" max="7945" width="20.6640625" customWidth="1"/>
    <col min="7946" max="7946" width="20" customWidth="1"/>
    <col min="7947" max="7957" width="21.109375" bestFit="1" customWidth="1"/>
    <col min="7999" max="7999" width="3.88671875" bestFit="1" customWidth="1"/>
    <col min="8000" max="8000" width="47.88671875" customWidth="1"/>
    <col min="8001" max="8001" width="6.6640625" customWidth="1"/>
    <col min="8002" max="8002" width="7.88671875" customWidth="1"/>
    <col min="8003" max="8003" width="15.6640625" customWidth="1"/>
    <col min="8004" max="8004" width="0" hidden="1" customWidth="1"/>
    <col min="8005" max="8005" width="11.33203125" bestFit="1" customWidth="1"/>
    <col min="8006" max="8011" width="11.109375" bestFit="1" customWidth="1"/>
    <col min="8012" max="8012" width="10" bestFit="1" customWidth="1"/>
    <col min="8013" max="8028" width="9.6640625" customWidth="1"/>
    <col min="8029" max="8076" width="0" hidden="1" customWidth="1"/>
    <col min="8194" max="8194" width="3.88671875" bestFit="1" customWidth="1"/>
    <col min="8195" max="8195" width="36.44140625" customWidth="1"/>
    <col min="8196" max="8197" width="0" hidden="1" customWidth="1"/>
    <col min="8198" max="8198" width="41" customWidth="1"/>
    <col min="8199" max="8199" width="18.6640625" customWidth="1"/>
    <col min="8200" max="8200" width="20.5546875" customWidth="1"/>
    <col min="8201" max="8201" width="20.6640625" customWidth="1"/>
    <col min="8202" max="8202" width="20" customWidth="1"/>
    <col min="8203" max="8213" width="21.109375" bestFit="1" customWidth="1"/>
    <col min="8255" max="8255" width="3.88671875" bestFit="1" customWidth="1"/>
    <col min="8256" max="8256" width="47.88671875" customWidth="1"/>
    <col min="8257" max="8257" width="6.6640625" customWidth="1"/>
    <col min="8258" max="8258" width="7.88671875" customWidth="1"/>
    <col min="8259" max="8259" width="15.6640625" customWidth="1"/>
    <col min="8260" max="8260" width="0" hidden="1" customWidth="1"/>
    <col min="8261" max="8261" width="11.33203125" bestFit="1" customWidth="1"/>
    <col min="8262" max="8267" width="11.109375" bestFit="1" customWidth="1"/>
    <col min="8268" max="8268" width="10" bestFit="1" customWidth="1"/>
    <col min="8269" max="8284" width="9.6640625" customWidth="1"/>
    <col min="8285" max="8332" width="0" hidden="1" customWidth="1"/>
    <col min="8450" max="8450" width="3.88671875" bestFit="1" customWidth="1"/>
    <col min="8451" max="8451" width="36.44140625" customWidth="1"/>
    <col min="8452" max="8453" width="0" hidden="1" customWidth="1"/>
    <col min="8454" max="8454" width="41" customWidth="1"/>
    <col min="8455" max="8455" width="18.6640625" customWidth="1"/>
    <col min="8456" max="8456" width="20.5546875" customWidth="1"/>
    <col min="8457" max="8457" width="20.6640625" customWidth="1"/>
    <col min="8458" max="8458" width="20" customWidth="1"/>
    <col min="8459" max="8469" width="21.109375" bestFit="1" customWidth="1"/>
    <col min="8511" max="8511" width="3.88671875" bestFit="1" customWidth="1"/>
    <col min="8512" max="8512" width="47.88671875" customWidth="1"/>
    <col min="8513" max="8513" width="6.6640625" customWidth="1"/>
    <col min="8514" max="8514" width="7.88671875" customWidth="1"/>
    <col min="8515" max="8515" width="15.6640625" customWidth="1"/>
    <col min="8516" max="8516" width="0" hidden="1" customWidth="1"/>
    <col min="8517" max="8517" width="11.33203125" bestFit="1" customWidth="1"/>
    <col min="8518" max="8523" width="11.109375" bestFit="1" customWidth="1"/>
    <col min="8524" max="8524" width="10" bestFit="1" customWidth="1"/>
    <col min="8525" max="8540" width="9.6640625" customWidth="1"/>
    <col min="8541" max="8588" width="0" hidden="1" customWidth="1"/>
    <col min="8706" max="8706" width="3.88671875" bestFit="1" customWidth="1"/>
    <col min="8707" max="8707" width="36.44140625" customWidth="1"/>
    <col min="8708" max="8709" width="0" hidden="1" customWidth="1"/>
    <col min="8710" max="8710" width="41" customWidth="1"/>
    <col min="8711" max="8711" width="18.6640625" customWidth="1"/>
    <col min="8712" max="8712" width="20.5546875" customWidth="1"/>
    <col min="8713" max="8713" width="20.6640625" customWidth="1"/>
    <col min="8714" max="8714" width="20" customWidth="1"/>
    <col min="8715" max="8725" width="21.109375" bestFit="1" customWidth="1"/>
    <col min="8767" max="8767" width="3.88671875" bestFit="1" customWidth="1"/>
    <col min="8768" max="8768" width="47.88671875" customWidth="1"/>
    <col min="8769" max="8769" width="6.6640625" customWidth="1"/>
    <col min="8770" max="8770" width="7.88671875" customWidth="1"/>
    <col min="8771" max="8771" width="15.6640625" customWidth="1"/>
    <col min="8772" max="8772" width="0" hidden="1" customWidth="1"/>
    <col min="8773" max="8773" width="11.33203125" bestFit="1" customWidth="1"/>
    <col min="8774" max="8779" width="11.109375" bestFit="1" customWidth="1"/>
    <col min="8780" max="8780" width="10" bestFit="1" customWidth="1"/>
    <col min="8781" max="8796" width="9.6640625" customWidth="1"/>
    <col min="8797" max="8844" width="0" hidden="1" customWidth="1"/>
    <col min="8962" max="8962" width="3.88671875" bestFit="1" customWidth="1"/>
    <col min="8963" max="8963" width="36.44140625" customWidth="1"/>
    <col min="8964" max="8965" width="0" hidden="1" customWidth="1"/>
    <col min="8966" max="8966" width="41" customWidth="1"/>
    <col min="8967" max="8967" width="18.6640625" customWidth="1"/>
    <col min="8968" max="8968" width="20.5546875" customWidth="1"/>
    <col min="8969" max="8969" width="20.6640625" customWidth="1"/>
    <col min="8970" max="8970" width="20" customWidth="1"/>
    <col min="8971" max="8981" width="21.109375" bestFit="1" customWidth="1"/>
    <col min="9023" max="9023" width="3.88671875" bestFit="1" customWidth="1"/>
    <col min="9024" max="9024" width="47.88671875" customWidth="1"/>
    <col min="9025" max="9025" width="6.6640625" customWidth="1"/>
    <col min="9026" max="9026" width="7.88671875" customWidth="1"/>
    <col min="9027" max="9027" width="15.6640625" customWidth="1"/>
    <col min="9028" max="9028" width="0" hidden="1" customWidth="1"/>
    <col min="9029" max="9029" width="11.33203125" bestFit="1" customWidth="1"/>
    <col min="9030" max="9035" width="11.109375" bestFit="1" customWidth="1"/>
    <col min="9036" max="9036" width="10" bestFit="1" customWidth="1"/>
    <col min="9037" max="9052" width="9.6640625" customWidth="1"/>
    <col min="9053" max="9100" width="0" hidden="1" customWidth="1"/>
    <col min="9218" max="9218" width="3.88671875" bestFit="1" customWidth="1"/>
    <col min="9219" max="9219" width="36.44140625" customWidth="1"/>
    <col min="9220" max="9221" width="0" hidden="1" customWidth="1"/>
    <col min="9222" max="9222" width="41" customWidth="1"/>
    <col min="9223" max="9223" width="18.6640625" customWidth="1"/>
    <col min="9224" max="9224" width="20.5546875" customWidth="1"/>
    <col min="9225" max="9225" width="20.6640625" customWidth="1"/>
    <col min="9226" max="9226" width="20" customWidth="1"/>
    <col min="9227" max="9237" width="21.109375" bestFit="1" customWidth="1"/>
    <col min="9279" max="9279" width="3.88671875" bestFit="1" customWidth="1"/>
    <col min="9280" max="9280" width="47.88671875" customWidth="1"/>
    <col min="9281" max="9281" width="6.6640625" customWidth="1"/>
    <col min="9282" max="9282" width="7.88671875" customWidth="1"/>
    <col min="9283" max="9283" width="15.6640625" customWidth="1"/>
    <col min="9284" max="9284" width="0" hidden="1" customWidth="1"/>
    <col min="9285" max="9285" width="11.33203125" bestFit="1" customWidth="1"/>
    <col min="9286" max="9291" width="11.109375" bestFit="1" customWidth="1"/>
    <col min="9292" max="9292" width="10" bestFit="1" customWidth="1"/>
    <col min="9293" max="9308" width="9.6640625" customWidth="1"/>
    <col min="9309" max="9356" width="0" hidden="1" customWidth="1"/>
    <col min="9474" max="9474" width="3.88671875" bestFit="1" customWidth="1"/>
    <col min="9475" max="9475" width="36.44140625" customWidth="1"/>
    <col min="9476" max="9477" width="0" hidden="1" customWidth="1"/>
    <col min="9478" max="9478" width="41" customWidth="1"/>
    <col min="9479" max="9479" width="18.6640625" customWidth="1"/>
    <col min="9480" max="9480" width="20.5546875" customWidth="1"/>
    <col min="9481" max="9481" width="20.6640625" customWidth="1"/>
    <col min="9482" max="9482" width="20" customWidth="1"/>
    <col min="9483" max="9493" width="21.109375" bestFit="1" customWidth="1"/>
    <col min="9535" max="9535" width="3.88671875" bestFit="1" customWidth="1"/>
    <col min="9536" max="9536" width="47.88671875" customWidth="1"/>
    <col min="9537" max="9537" width="6.6640625" customWidth="1"/>
    <col min="9538" max="9538" width="7.88671875" customWidth="1"/>
    <col min="9539" max="9539" width="15.6640625" customWidth="1"/>
    <col min="9540" max="9540" width="0" hidden="1" customWidth="1"/>
    <col min="9541" max="9541" width="11.33203125" bestFit="1" customWidth="1"/>
    <col min="9542" max="9547" width="11.109375" bestFit="1" customWidth="1"/>
    <col min="9548" max="9548" width="10" bestFit="1" customWidth="1"/>
    <col min="9549" max="9564" width="9.6640625" customWidth="1"/>
    <col min="9565" max="9612" width="0" hidden="1" customWidth="1"/>
    <col min="9730" max="9730" width="3.88671875" bestFit="1" customWidth="1"/>
    <col min="9731" max="9731" width="36.44140625" customWidth="1"/>
    <col min="9732" max="9733" width="0" hidden="1" customWidth="1"/>
    <col min="9734" max="9734" width="41" customWidth="1"/>
    <col min="9735" max="9735" width="18.6640625" customWidth="1"/>
    <col min="9736" max="9736" width="20.5546875" customWidth="1"/>
    <col min="9737" max="9737" width="20.6640625" customWidth="1"/>
    <col min="9738" max="9738" width="20" customWidth="1"/>
    <col min="9739" max="9749" width="21.109375" bestFit="1" customWidth="1"/>
    <col min="9791" max="9791" width="3.88671875" bestFit="1" customWidth="1"/>
    <col min="9792" max="9792" width="47.88671875" customWidth="1"/>
    <col min="9793" max="9793" width="6.6640625" customWidth="1"/>
    <col min="9794" max="9794" width="7.88671875" customWidth="1"/>
    <col min="9795" max="9795" width="15.6640625" customWidth="1"/>
    <col min="9796" max="9796" width="0" hidden="1" customWidth="1"/>
    <col min="9797" max="9797" width="11.33203125" bestFit="1" customWidth="1"/>
    <col min="9798" max="9803" width="11.109375" bestFit="1" customWidth="1"/>
    <col min="9804" max="9804" width="10" bestFit="1" customWidth="1"/>
    <col min="9805" max="9820" width="9.6640625" customWidth="1"/>
    <col min="9821" max="9868" width="0" hidden="1" customWidth="1"/>
    <col min="9986" max="9986" width="3.88671875" bestFit="1" customWidth="1"/>
    <col min="9987" max="9987" width="36.44140625" customWidth="1"/>
    <col min="9988" max="9989" width="0" hidden="1" customWidth="1"/>
    <col min="9990" max="9990" width="41" customWidth="1"/>
    <col min="9991" max="9991" width="18.6640625" customWidth="1"/>
    <col min="9992" max="9992" width="20.5546875" customWidth="1"/>
    <col min="9993" max="9993" width="20.6640625" customWidth="1"/>
    <col min="9994" max="9994" width="20" customWidth="1"/>
    <col min="9995" max="10005" width="21.109375" bestFit="1" customWidth="1"/>
    <col min="10047" max="10047" width="3.88671875" bestFit="1" customWidth="1"/>
    <col min="10048" max="10048" width="47.88671875" customWidth="1"/>
    <col min="10049" max="10049" width="6.6640625" customWidth="1"/>
    <col min="10050" max="10050" width="7.88671875" customWidth="1"/>
    <col min="10051" max="10051" width="15.6640625" customWidth="1"/>
    <col min="10052" max="10052" width="0" hidden="1" customWidth="1"/>
    <col min="10053" max="10053" width="11.33203125" bestFit="1" customWidth="1"/>
    <col min="10054" max="10059" width="11.109375" bestFit="1" customWidth="1"/>
    <col min="10060" max="10060" width="10" bestFit="1" customWidth="1"/>
    <col min="10061" max="10076" width="9.6640625" customWidth="1"/>
    <col min="10077" max="10124" width="0" hidden="1" customWidth="1"/>
    <col min="10242" max="10242" width="3.88671875" bestFit="1" customWidth="1"/>
    <col min="10243" max="10243" width="36.44140625" customWidth="1"/>
    <col min="10244" max="10245" width="0" hidden="1" customWidth="1"/>
    <col min="10246" max="10246" width="41" customWidth="1"/>
    <col min="10247" max="10247" width="18.6640625" customWidth="1"/>
    <col min="10248" max="10248" width="20.5546875" customWidth="1"/>
    <col min="10249" max="10249" width="20.6640625" customWidth="1"/>
    <col min="10250" max="10250" width="20" customWidth="1"/>
    <col min="10251" max="10261" width="21.109375" bestFit="1" customWidth="1"/>
    <col min="10303" max="10303" width="3.88671875" bestFit="1" customWidth="1"/>
    <col min="10304" max="10304" width="47.88671875" customWidth="1"/>
    <col min="10305" max="10305" width="6.6640625" customWidth="1"/>
    <col min="10306" max="10306" width="7.88671875" customWidth="1"/>
    <col min="10307" max="10307" width="15.6640625" customWidth="1"/>
    <col min="10308" max="10308" width="0" hidden="1" customWidth="1"/>
    <col min="10309" max="10309" width="11.33203125" bestFit="1" customWidth="1"/>
    <col min="10310" max="10315" width="11.109375" bestFit="1" customWidth="1"/>
    <col min="10316" max="10316" width="10" bestFit="1" customWidth="1"/>
    <col min="10317" max="10332" width="9.6640625" customWidth="1"/>
    <col min="10333" max="10380" width="0" hidden="1" customWidth="1"/>
    <col min="10498" max="10498" width="3.88671875" bestFit="1" customWidth="1"/>
    <col min="10499" max="10499" width="36.44140625" customWidth="1"/>
    <col min="10500" max="10501" width="0" hidden="1" customWidth="1"/>
    <col min="10502" max="10502" width="41" customWidth="1"/>
    <col min="10503" max="10503" width="18.6640625" customWidth="1"/>
    <col min="10504" max="10504" width="20.5546875" customWidth="1"/>
    <col min="10505" max="10505" width="20.6640625" customWidth="1"/>
    <col min="10506" max="10506" width="20" customWidth="1"/>
    <col min="10507" max="10517" width="21.109375" bestFit="1" customWidth="1"/>
    <col min="10559" max="10559" width="3.88671875" bestFit="1" customWidth="1"/>
    <col min="10560" max="10560" width="47.88671875" customWidth="1"/>
    <col min="10561" max="10561" width="6.6640625" customWidth="1"/>
    <col min="10562" max="10562" width="7.88671875" customWidth="1"/>
    <col min="10563" max="10563" width="15.6640625" customWidth="1"/>
    <col min="10564" max="10564" width="0" hidden="1" customWidth="1"/>
    <col min="10565" max="10565" width="11.33203125" bestFit="1" customWidth="1"/>
    <col min="10566" max="10571" width="11.109375" bestFit="1" customWidth="1"/>
    <col min="10572" max="10572" width="10" bestFit="1" customWidth="1"/>
    <col min="10573" max="10588" width="9.6640625" customWidth="1"/>
    <col min="10589" max="10636" width="0" hidden="1" customWidth="1"/>
    <col min="10754" max="10754" width="3.88671875" bestFit="1" customWidth="1"/>
    <col min="10755" max="10755" width="36.44140625" customWidth="1"/>
    <col min="10756" max="10757" width="0" hidden="1" customWidth="1"/>
    <col min="10758" max="10758" width="41" customWidth="1"/>
    <col min="10759" max="10759" width="18.6640625" customWidth="1"/>
    <col min="10760" max="10760" width="20.5546875" customWidth="1"/>
    <col min="10761" max="10761" width="20.6640625" customWidth="1"/>
    <col min="10762" max="10762" width="20" customWidth="1"/>
    <col min="10763" max="10773" width="21.109375" bestFit="1" customWidth="1"/>
    <col min="10815" max="10815" width="3.88671875" bestFit="1" customWidth="1"/>
    <col min="10816" max="10816" width="47.88671875" customWidth="1"/>
    <col min="10817" max="10817" width="6.6640625" customWidth="1"/>
    <col min="10818" max="10818" width="7.88671875" customWidth="1"/>
    <col min="10819" max="10819" width="15.6640625" customWidth="1"/>
    <col min="10820" max="10820" width="0" hidden="1" customWidth="1"/>
    <col min="10821" max="10821" width="11.33203125" bestFit="1" customWidth="1"/>
    <col min="10822" max="10827" width="11.109375" bestFit="1" customWidth="1"/>
    <col min="10828" max="10828" width="10" bestFit="1" customWidth="1"/>
    <col min="10829" max="10844" width="9.6640625" customWidth="1"/>
    <col min="10845" max="10892" width="0" hidden="1" customWidth="1"/>
    <col min="11010" max="11010" width="3.88671875" bestFit="1" customWidth="1"/>
    <col min="11011" max="11011" width="36.44140625" customWidth="1"/>
    <col min="11012" max="11013" width="0" hidden="1" customWidth="1"/>
    <col min="11014" max="11014" width="41" customWidth="1"/>
    <col min="11015" max="11015" width="18.6640625" customWidth="1"/>
    <col min="11016" max="11016" width="20.5546875" customWidth="1"/>
    <col min="11017" max="11017" width="20.6640625" customWidth="1"/>
    <col min="11018" max="11018" width="20" customWidth="1"/>
    <col min="11019" max="11029" width="21.109375" bestFit="1" customWidth="1"/>
    <col min="11071" max="11071" width="3.88671875" bestFit="1" customWidth="1"/>
    <col min="11072" max="11072" width="47.88671875" customWidth="1"/>
    <col min="11073" max="11073" width="6.6640625" customWidth="1"/>
    <col min="11074" max="11074" width="7.88671875" customWidth="1"/>
    <col min="11075" max="11075" width="15.6640625" customWidth="1"/>
    <col min="11076" max="11076" width="0" hidden="1" customWidth="1"/>
    <col min="11077" max="11077" width="11.33203125" bestFit="1" customWidth="1"/>
    <col min="11078" max="11083" width="11.109375" bestFit="1" customWidth="1"/>
    <col min="11084" max="11084" width="10" bestFit="1" customWidth="1"/>
    <col min="11085" max="11100" width="9.6640625" customWidth="1"/>
    <col min="11101" max="11148" width="0" hidden="1" customWidth="1"/>
    <col min="11266" max="11266" width="3.88671875" bestFit="1" customWidth="1"/>
    <col min="11267" max="11267" width="36.44140625" customWidth="1"/>
    <col min="11268" max="11269" width="0" hidden="1" customWidth="1"/>
    <col min="11270" max="11270" width="41" customWidth="1"/>
    <col min="11271" max="11271" width="18.6640625" customWidth="1"/>
    <col min="11272" max="11272" width="20.5546875" customWidth="1"/>
    <col min="11273" max="11273" width="20.6640625" customWidth="1"/>
    <col min="11274" max="11274" width="20" customWidth="1"/>
    <col min="11275" max="11285" width="21.109375" bestFit="1" customWidth="1"/>
    <col min="11327" max="11327" width="3.88671875" bestFit="1" customWidth="1"/>
    <col min="11328" max="11328" width="47.88671875" customWidth="1"/>
    <col min="11329" max="11329" width="6.6640625" customWidth="1"/>
    <col min="11330" max="11330" width="7.88671875" customWidth="1"/>
    <col min="11331" max="11331" width="15.6640625" customWidth="1"/>
    <col min="11332" max="11332" width="0" hidden="1" customWidth="1"/>
    <col min="11333" max="11333" width="11.33203125" bestFit="1" customWidth="1"/>
    <col min="11334" max="11339" width="11.109375" bestFit="1" customWidth="1"/>
    <col min="11340" max="11340" width="10" bestFit="1" customWidth="1"/>
    <col min="11341" max="11356" width="9.6640625" customWidth="1"/>
    <col min="11357" max="11404" width="0" hidden="1" customWidth="1"/>
    <col min="11522" max="11522" width="3.88671875" bestFit="1" customWidth="1"/>
    <col min="11523" max="11523" width="36.44140625" customWidth="1"/>
    <col min="11524" max="11525" width="0" hidden="1" customWidth="1"/>
    <col min="11526" max="11526" width="41" customWidth="1"/>
    <col min="11527" max="11527" width="18.6640625" customWidth="1"/>
    <col min="11528" max="11528" width="20.5546875" customWidth="1"/>
    <col min="11529" max="11529" width="20.6640625" customWidth="1"/>
    <col min="11530" max="11530" width="20" customWidth="1"/>
    <col min="11531" max="11541" width="21.109375" bestFit="1" customWidth="1"/>
    <col min="11583" max="11583" width="3.88671875" bestFit="1" customWidth="1"/>
    <col min="11584" max="11584" width="47.88671875" customWidth="1"/>
    <col min="11585" max="11585" width="6.6640625" customWidth="1"/>
    <col min="11586" max="11586" width="7.88671875" customWidth="1"/>
    <col min="11587" max="11587" width="15.6640625" customWidth="1"/>
    <col min="11588" max="11588" width="0" hidden="1" customWidth="1"/>
    <col min="11589" max="11589" width="11.33203125" bestFit="1" customWidth="1"/>
    <col min="11590" max="11595" width="11.109375" bestFit="1" customWidth="1"/>
    <col min="11596" max="11596" width="10" bestFit="1" customWidth="1"/>
    <col min="11597" max="11612" width="9.6640625" customWidth="1"/>
    <col min="11613" max="11660" width="0" hidden="1" customWidth="1"/>
    <col min="11778" max="11778" width="3.88671875" bestFit="1" customWidth="1"/>
    <col min="11779" max="11779" width="36.44140625" customWidth="1"/>
    <col min="11780" max="11781" width="0" hidden="1" customWidth="1"/>
    <col min="11782" max="11782" width="41" customWidth="1"/>
    <col min="11783" max="11783" width="18.6640625" customWidth="1"/>
    <col min="11784" max="11784" width="20.5546875" customWidth="1"/>
    <col min="11785" max="11785" width="20.6640625" customWidth="1"/>
    <col min="11786" max="11786" width="20" customWidth="1"/>
    <col min="11787" max="11797" width="21.109375" bestFit="1" customWidth="1"/>
    <col min="11839" max="11839" width="3.88671875" bestFit="1" customWidth="1"/>
    <col min="11840" max="11840" width="47.88671875" customWidth="1"/>
    <col min="11841" max="11841" width="6.6640625" customWidth="1"/>
    <col min="11842" max="11842" width="7.88671875" customWidth="1"/>
    <col min="11843" max="11843" width="15.6640625" customWidth="1"/>
    <col min="11844" max="11844" width="0" hidden="1" customWidth="1"/>
    <col min="11845" max="11845" width="11.33203125" bestFit="1" customWidth="1"/>
    <col min="11846" max="11851" width="11.109375" bestFit="1" customWidth="1"/>
    <col min="11852" max="11852" width="10" bestFit="1" customWidth="1"/>
    <col min="11853" max="11868" width="9.6640625" customWidth="1"/>
    <col min="11869" max="11916" width="0" hidden="1" customWidth="1"/>
    <col min="12034" max="12034" width="3.88671875" bestFit="1" customWidth="1"/>
    <col min="12035" max="12035" width="36.44140625" customWidth="1"/>
    <col min="12036" max="12037" width="0" hidden="1" customWidth="1"/>
    <col min="12038" max="12038" width="41" customWidth="1"/>
    <col min="12039" max="12039" width="18.6640625" customWidth="1"/>
    <col min="12040" max="12040" width="20.5546875" customWidth="1"/>
    <col min="12041" max="12041" width="20.6640625" customWidth="1"/>
    <col min="12042" max="12042" width="20" customWidth="1"/>
    <col min="12043" max="12053" width="21.109375" bestFit="1" customWidth="1"/>
    <col min="12095" max="12095" width="3.88671875" bestFit="1" customWidth="1"/>
    <col min="12096" max="12096" width="47.88671875" customWidth="1"/>
    <col min="12097" max="12097" width="6.6640625" customWidth="1"/>
    <col min="12098" max="12098" width="7.88671875" customWidth="1"/>
    <col min="12099" max="12099" width="15.6640625" customWidth="1"/>
    <col min="12100" max="12100" width="0" hidden="1" customWidth="1"/>
    <col min="12101" max="12101" width="11.33203125" bestFit="1" customWidth="1"/>
    <col min="12102" max="12107" width="11.109375" bestFit="1" customWidth="1"/>
    <col min="12108" max="12108" width="10" bestFit="1" customWidth="1"/>
    <col min="12109" max="12124" width="9.6640625" customWidth="1"/>
    <col min="12125" max="12172" width="0" hidden="1" customWidth="1"/>
    <col min="12290" max="12290" width="3.88671875" bestFit="1" customWidth="1"/>
    <col min="12291" max="12291" width="36.44140625" customWidth="1"/>
    <col min="12292" max="12293" width="0" hidden="1" customWidth="1"/>
    <col min="12294" max="12294" width="41" customWidth="1"/>
    <col min="12295" max="12295" width="18.6640625" customWidth="1"/>
    <col min="12296" max="12296" width="20.5546875" customWidth="1"/>
    <col min="12297" max="12297" width="20.6640625" customWidth="1"/>
    <col min="12298" max="12298" width="20" customWidth="1"/>
    <col min="12299" max="12309" width="21.109375" bestFit="1" customWidth="1"/>
    <col min="12351" max="12351" width="3.88671875" bestFit="1" customWidth="1"/>
    <col min="12352" max="12352" width="47.88671875" customWidth="1"/>
    <col min="12353" max="12353" width="6.6640625" customWidth="1"/>
    <col min="12354" max="12354" width="7.88671875" customWidth="1"/>
    <col min="12355" max="12355" width="15.6640625" customWidth="1"/>
    <col min="12356" max="12356" width="0" hidden="1" customWidth="1"/>
    <col min="12357" max="12357" width="11.33203125" bestFit="1" customWidth="1"/>
    <col min="12358" max="12363" width="11.109375" bestFit="1" customWidth="1"/>
    <col min="12364" max="12364" width="10" bestFit="1" customWidth="1"/>
    <col min="12365" max="12380" width="9.6640625" customWidth="1"/>
    <col min="12381" max="12428" width="0" hidden="1" customWidth="1"/>
    <col min="12546" max="12546" width="3.88671875" bestFit="1" customWidth="1"/>
    <col min="12547" max="12547" width="36.44140625" customWidth="1"/>
    <col min="12548" max="12549" width="0" hidden="1" customWidth="1"/>
    <col min="12550" max="12550" width="41" customWidth="1"/>
    <col min="12551" max="12551" width="18.6640625" customWidth="1"/>
    <col min="12552" max="12552" width="20.5546875" customWidth="1"/>
    <col min="12553" max="12553" width="20.6640625" customWidth="1"/>
    <col min="12554" max="12554" width="20" customWidth="1"/>
    <col min="12555" max="12565" width="21.109375" bestFit="1" customWidth="1"/>
    <col min="12607" max="12607" width="3.88671875" bestFit="1" customWidth="1"/>
    <col min="12608" max="12608" width="47.88671875" customWidth="1"/>
    <col min="12609" max="12609" width="6.6640625" customWidth="1"/>
    <col min="12610" max="12610" width="7.88671875" customWidth="1"/>
    <col min="12611" max="12611" width="15.6640625" customWidth="1"/>
    <col min="12612" max="12612" width="0" hidden="1" customWidth="1"/>
    <col min="12613" max="12613" width="11.33203125" bestFit="1" customWidth="1"/>
    <col min="12614" max="12619" width="11.109375" bestFit="1" customWidth="1"/>
    <col min="12620" max="12620" width="10" bestFit="1" customWidth="1"/>
    <col min="12621" max="12636" width="9.6640625" customWidth="1"/>
    <col min="12637" max="12684" width="0" hidden="1" customWidth="1"/>
    <col min="12802" max="12802" width="3.88671875" bestFit="1" customWidth="1"/>
    <col min="12803" max="12803" width="36.44140625" customWidth="1"/>
    <col min="12804" max="12805" width="0" hidden="1" customWidth="1"/>
    <col min="12806" max="12806" width="41" customWidth="1"/>
    <col min="12807" max="12807" width="18.6640625" customWidth="1"/>
    <col min="12808" max="12808" width="20.5546875" customWidth="1"/>
    <col min="12809" max="12809" width="20.6640625" customWidth="1"/>
    <col min="12810" max="12810" width="20" customWidth="1"/>
    <col min="12811" max="12821" width="21.109375" bestFit="1" customWidth="1"/>
    <col min="12863" max="12863" width="3.88671875" bestFit="1" customWidth="1"/>
    <col min="12864" max="12864" width="47.88671875" customWidth="1"/>
    <col min="12865" max="12865" width="6.6640625" customWidth="1"/>
    <col min="12866" max="12866" width="7.88671875" customWidth="1"/>
    <col min="12867" max="12867" width="15.6640625" customWidth="1"/>
    <col min="12868" max="12868" width="0" hidden="1" customWidth="1"/>
    <col min="12869" max="12869" width="11.33203125" bestFit="1" customWidth="1"/>
    <col min="12870" max="12875" width="11.109375" bestFit="1" customWidth="1"/>
    <col min="12876" max="12876" width="10" bestFit="1" customWidth="1"/>
    <col min="12877" max="12892" width="9.6640625" customWidth="1"/>
    <col min="12893" max="12940" width="0" hidden="1" customWidth="1"/>
    <col min="13058" max="13058" width="3.88671875" bestFit="1" customWidth="1"/>
    <col min="13059" max="13059" width="36.44140625" customWidth="1"/>
    <col min="13060" max="13061" width="0" hidden="1" customWidth="1"/>
    <col min="13062" max="13062" width="41" customWidth="1"/>
    <col min="13063" max="13063" width="18.6640625" customWidth="1"/>
    <col min="13064" max="13064" width="20.5546875" customWidth="1"/>
    <col min="13065" max="13065" width="20.6640625" customWidth="1"/>
    <col min="13066" max="13066" width="20" customWidth="1"/>
    <col min="13067" max="13077" width="21.109375" bestFit="1" customWidth="1"/>
    <col min="13119" max="13119" width="3.88671875" bestFit="1" customWidth="1"/>
    <col min="13120" max="13120" width="47.88671875" customWidth="1"/>
    <col min="13121" max="13121" width="6.6640625" customWidth="1"/>
    <col min="13122" max="13122" width="7.88671875" customWidth="1"/>
    <col min="13123" max="13123" width="15.6640625" customWidth="1"/>
    <col min="13124" max="13124" width="0" hidden="1" customWidth="1"/>
    <col min="13125" max="13125" width="11.33203125" bestFit="1" customWidth="1"/>
    <col min="13126" max="13131" width="11.109375" bestFit="1" customWidth="1"/>
    <col min="13132" max="13132" width="10" bestFit="1" customWidth="1"/>
    <col min="13133" max="13148" width="9.6640625" customWidth="1"/>
    <col min="13149" max="13196" width="0" hidden="1" customWidth="1"/>
    <col min="13314" max="13314" width="3.88671875" bestFit="1" customWidth="1"/>
    <col min="13315" max="13315" width="36.44140625" customWidth="1"/>
    <col min="13316" max="13317" width="0" hidden="1" customWidth="1"/>
    <col min="13318" max="13318" width="41" customWidth="1"/>
    <col min="13319" max="13319" width="18.6640625" customWidth="1"/>
    <col min="13320" max="13320" width="20.5546875" customWidth="1"/>
    <col min="13321" max="13321" width="20.6640625" customWidth="1"/>
    <col min="13322" max="13322" width="20" customWidth="1"/>
    <col min="13323" max="13333" width="21.109375" bestFit="1" customWidth="1"/>
    <col min="13375" max="13375" width="3.88671875" bestFit="1" customWidth="1"/>
    <col min="13376" max="13376" width="47.88671875" customWidth="1"/>
    <col min="13377" max="13377" width="6.6640625" customWidth="1"/>
    <col min="13378" max="13378" width="7.88671875" customWidth="1"/>
    <col min="13379" max="13379" width="15.6640625" customWidth="1"/>
    <col min="13380" max="13380" width="0" hidden="1" customWidth="1"/>
    <col min="13381" max="13381" width="11.33203125" bestFit="1" customWidth="1"/>
    <col min="13382" max="13387" width="11.109375" bestFit="1" customWidth="1"/>
    <col min="13388" max="13388" width="10" bestFit="1" customWidth="1"/>
    <col min="13389" max="13404" width="9.6640625" customWidth="1"/>
    <col min="13405" max="13452" width="0" hidden="1" customWidth="1"/>
    <col min="13570" max="13570" width="3.88671875" bestFit="1" customWidth="1"/>
    <col min="13571" max="13571" width="36.44140625" customWidth="1"/>
    <col min="13572" max="13573" width="0" hidden="1" customWidth="1"/>
    <col min="13574" max="13574" width="41" customWidth="1"/>
    <col min="13575" max="13575" width="18.6640625" customWidth="1"/>
    <col min="13576" max="13576" width="20.5546875" customWidth="1"/>
    <col min="13577" max="13577" width="20.6640625" customWidth="1"/>
    <col min="13578" max="13578" width="20" customWidth="1"/>
    <col min="13579" max="13589" width="21.109375" bestFit="1" customWidth="1"/>
    <col min="13631" max="13631" width="3.88671875" bestFit="1" customWidth="1"/>
    <col min="13632" max="13632" width="47.88671875" customWidth="1"/>
    <col min="13633" max="13633" width="6.6640625" customWidth="1"/>
    <col min="13634" max="13634" width="7.88671875" customWidth="1"/>
    <col min="13635" max="13635" width="15.6640625" customWidth="1"/>
    <col min="13636" max="13636" width="0" hidden="1" customWidth="1"/>
    <col min="13637" max="13637" width="11.33203125" bestFit="1" customWidth="1"/>
    <col min="13638" max="13643" width="11.109375" bestFit="1" customWidth="1"/>
    <col min="13644" max="13644" width="10" bestFit="1" customWidth="1"/>
    <col min="13645" max="13660" width="9.6640625" customWidth="1"/>
    <col min="13661" max="13708" width="0" hidden="1" customWidth="1"/>
    <col min="13826" max="13826" width="3.88671875" bestFit="1" customWidth="1"/>
    <col min="13827" max="13827" width="36.44140625" customWidth="1"/>
    <col min="13828" max="13829" width="0" hidden="1" customWidth="1"/>
    <col min="13830" max="13830" width="41" customWidth="1"/>
    <col min="13831" max="13831" width="18.6640625" customWidth="1"/>
    <col min="13832" max="13832" width="20.5546875" customWidth="1"/>
    <col min="13833" max="13833" width="20.6640625" customWidth="1"/>
    <col min="13834" max="13834" width="20" customWidth="1"/>
    <col min="13835" max="13845" width="21.109375" bestFit="1" customWidth="1"/>
    <col min="13887" max="13887" width="3.88671875" bestFit="1" customWidth="1"/>
    <col min="13888" max="13888" width="47.88671875" customWidth="1"/>
    <col min="13889" max="13889" width="6.6640625" customWidth="1"/>
    <col min="13890" max="13890" width="7.88671875" customWidth="1"/>
    <col min="13891" max="13891" width="15.6640625" customWidth="1"/>
    <col min="13892" max="13892" width="0" hidden="1" customWidth="1"/>
    <col min="13893" max="13893" width="11.33203125" bestFit="1" customWidth="1"/>
    <col min="13894" max="13899" width="11.109375" bestFit="1" customWidth="1"/>
    <col min="13900" max="13900" width="10" bestFit="1" customWidth="1"/>
    <col min="13901" max="13916" width="9.6640625" customWidth="1"/>
    <col min="13917" max="13964" width="0" hidden="1" customWidth="1"/>
    <col min="14082" max="14082" width="3.88671875" bestFit="1" customWidth="1"/>
    <col min="14083" max="14083" width="36.44140625" customWidth="1"/>
    <col min="14084" max="14085" width="0" hidden="1" customWidth="1"/>
    <col min="14086" max="14086" width="41" customWidth="1"/>
    <col min="14087" max="14087" width="18.6640625" customWidth="1"/>
    <col min="14088" max="14088" width="20.5546875" customWidth="1"/>
    <col min="14089" max="14089" width="20.6640625" customWidth="1"/>
    <col min="14090" max="14090" width="20" customWidth="1"/>
    <col min="14091" max="14101" width="21.109375" bestFit="1" customWidth="1"/>
    <col min="14143" max="14143" width="3.88671875" bestFit="1" customWidth="1"/>
    <col min="14144" max="14144" width="47.88671875" customWidth="1"/>
    <col min="14145" max="14145" width="6.6640625" customWidth="1"/>
    <col min="14146" max="14146" width="7.88671875" customWidth="1"/>
    <col min="14147" max="14147" width="15.6640625" customWidth="1"/>
    <col min="14148" max="14148" width="0" hidden="1" customWidth="1"/>
    <col min="14149" max="14149" width="11.33203125" bestFit="1" customWidth="1"/>
    <col min="14150" max="14155" width="11.109375" bestFit="1" customWidth="1"/>
    <col min="14156" max="14156" width="10" bestFit="1" customWidth="1"/>
    <col min="14157" max="14172" width="9.6640625" customWidth="1"/>
    <col min="14173" max="14220" width="0" hidden="1" customWidth="1"/>
    <col min="14338" max="14338" width="3.88671875" bestFit="1" customWidth="1"/>
    <col min="14339" max="14339" width="36.44140625" customWidth="1"/>
    <col min="14340" max="14341" width="0" hidden="1" customWidth="1"/>
    <col min="14342" max="14342" width="41" customWidth="1"/>
    <col min="14343" max="14343" width="18.6640625" customWidth="1"/>
    <col min="14344" max="14344" width="20.5546875" customWidth="1"/>
    <col min="14345" max="14345" width="20.6640625" customWidth="1"/>
    <col min="14346" max="14346" width="20" customWidth="1"/>
    <col min="14347" max="14357" width="21.109375" bestFit="1" customWidth="1"/>
    <col min="14399" max="14399" width="3.88671875" bestFit="1" customWidth="1"/>
    <col min="14400" max="14400" width="47.88671875" customWidth="1"/>
    <col min="14401" max="14401" width="6.6640625" customWidth="1"/>
    <col min="14402" max="14402" width="7.88671875" customWidth="1"/>
    <col min="14403" max="14403" width="15.6640625" customWidth="1"/>
    <col min="14404" max="14404" width="0" hidden="1" customWidth="1"/>
    <col min="14405" max="14405" width="11.33203125" bestFit="1" customWidth="1"/>
    <col min="14406" max="14411" width="11.109375" bestFit="1" customWidth="1"/>
    <col min="14412" max="14412" width="10" bestFit="1" customWidth="1"/>
    <col min="14413" max="14428" width="9.6640625" customWidth="1"/>
    <col min="14429" max="14476" width="0" hidden="1" customWidth="1"/>
    <col min="14594" max="14594" width="3.88671875" bestFit="1" customWidth="1"/>
    <col min="14595" max="14595" width="36.44140625" customWidth="1"/>
    <col min="14596" max="14597" width="0" hidden="1" customWidth="1"/>
    <col min="14598" max="14598" width="41" customWidth="1"/>
    <col min="14599" max="14599" width="18.6640625" customWidth="1"/>
    <col min="14600" max="14600" width="20.5546875" customWidth="1"/>
    <col min="14601" max="14601" width="20.6640625" customWidth="1"/>
    <col min="14602" max="14602" width="20" customWidth="1"/>
    <col min="14603" max="14613" width="21.109375" bestFit="1" customWidth="1"/>
    <col min="14655" max="14655" width="3.88671875" bestFit="1" customWidth="1"/>
    <col min="14656" max="14656" width="47.88671875" customWidth="1"/>
    <col min="14657" max="14657" width="6.6640625" customWidth="1"/>
    <col min="14658" max="14658" width="7.88671875" customWidth="1"/>
    <col min="14659" max="14659" width="15.6640625" customWidth="1"/>
    <col min="14660" max="14660" width="0" hidden="1" customWidth="1"/>
    <col min="14661" max="14661" width="11.33203125" bestFit="1" customWidth="1"/>
    <col min="14662" max="14667" width="11.109375" bestFit="1" customWidth="1"/>
    <col min="14668" max="14668" width="10" bestFit="1" customWidth="1"/>
    <col min="14669" max="14684" width="9.6640625" customWidth="1"/>
    <col min="14685" max="14732" width="0" hidden="1" customWidth="1"/>
    <col min="14850" max="14850" width="3.88671875" bestFit="1" customWidth="1"/>
    <col min="14851" max="14851" width="36.44140625" customWidth="1"/>
    <col min="14852" max="14853" width="0" hidden="1" customWidth="1"/>
    <col min="14854" max="14854" width="41" customWidth="1"/>
    <col min="14855" max="14855" width="18.6640625" customWidth="1"/>
    <col min="14856" max="14856" width="20.5546875" customWidth="1"/>
    <col min="14857" max="14857" width="20.6640625" customWidth="1"/>
    <col min="14858" max="14858" width="20" customWidth="1"/>
    <col min="14859" max="14869" width="21.109375" bestFit="1" customWidth="1"/>
    <col min="14911" max="14911" width="3.88671875" bestFit="1" customWidth="1"/>
    <col min="14912" max="14912" width="47.88671875" customWidth="1"/>
    <col min="14913" max="14913" width="6.6640625" customWidth="1"/>
    <col min="14914" max="14914" width="7.88671875" customWidth="1"/>
    <col min="14915" max="14915" width="15.6640625" customWidth="1"/>
    <col min="14916" max="14916" width="0" hidden="1" customWidth="1"/>
    <col min="14917" max="14917" width="11.33203125" bestFit="1" customWidth="1"/>
    <col min="14918" max="14923" width="11.109375" bestFit="1" customWidth="1"/>
    <col min="14924" max="14924" width="10" bestFit="1" customWidth="1"/>
    <col min="14925" max="14940" width="9.6640625" customWidth="1"/>
    <col min="14941" max="14988" width="0" hidden="1" customWidth="1"/>
    <col min="15106" max="15106" width="3.88671875" bestFit="1" customWidth="1"/>
    <col min="15107" max="15107" width="36.44140625" customWidth="1"/>
    <col min="15108" max="15109" width="0" hidden="1" customWidth="1"/>
    <col min="15110" max="15110" width="41" customWidth="1"/>
    <col min="15111" max="15111" width="18.6640625" customWidth="1"/>
    <col min="15112" max="15112" width="20.5546875" customWidth="1"/>
    <col min="15113" max="15113" width="20.6640625" customWidth="1"/>
    <col min="15114" max="15114" width="20" customWidth="1"/>
    <col min="15115" max="15125" width="21.109375" bestFit="1" customWidth="1"/>
    <col min="15167" max="15167" width="3.88671875" bestFit="1" customWidth="1"/>
    <col min="15168" max="15168" width="47.88671875" customWidth="1"/>
    <col min="15169" max="15169" width="6.6640625" customWidth="1"/>
    <col min="15170" max="15170" width="7.88671875" customWidth="1"/>
    <col min="15171" max="15171" width="15.6640625" customWidth="1"/>
    <col min="15172" max="15172" width="0" hidden="1" customWidth="1"/>
    <col min="15173" max="15173" width="11.33203125" bestFit="1" customWidth="1"/>
    <col min="15174" max="15179" width="11.109375" bestFit="1" customWidth="1"/>
    <col min="15180" max="15180" width="10" bestFit="1" customWidth="1"/>
    <col min="15181" max="15196" width="9.6640625" customWidth="1"/>
    <col min="15197" max="15244" width="0" hidden="1" customWidth="1"/>
    <col min="15362" max="15362" width="3.88671875" bestFit="1" customWidth="1"/>
    <col min="15363" max="15363" width="36.44140625" customWidth="1"/>
    <col min="15364" max="15365" width="0" hidden="1" customWidth="1"/>
    <col min="15366" max="15366" width="41" customWidth="1"/>
    <col min="15367" max="15367" width="18.6640625" customWidth="1"/>
    <col min="15368" max="15368" width="20.5546875" customWidth="1"/>
    <col min="15369" max="15369" width="20.6640625" customWidth="1"/>
    <col min="15370" max="15370" width="20" customWidth="1"/>
    <col min="15371" max="15381" width="21.109375" bestFit="1" customWidth="1"/>
    <col min="15423" max="15423" width="3.88671875" bestFit="1" customWidth="1"/>
    <col min="15424" max="15424" width="47.88671875" customWidth="1"/>
    <col min="15425" max="15425" width="6.6640625" customWidth="1"/>
    <col min="15426" max="15426" width="7.88671875" customWidth="1"/>
    <col min="15427" max="15427" width="15.6640625" customWidth="1"/>
    <col min="15428" max="15428" width="0" hidden="1" customWidth="1"/>
    <col min="15429" max="15429" width="11.33203125" bestFit="1" customWidth="1"/>
    <col min="15430" max="15435" width="11.109375" bestFit="1" customWidth="1"/>
    <col min="15436" max="15436" width="10" bestFit="1" customWidth="1"/>
    <col min="15437" max="15452" width="9.6640625" customWidth="1"/>
    <col min="15453" max="15500" width="0" hidden="1" customWidth="1"/>
    <col min="15618" max="15618" width="3.88671875" bestFit="1" customWidth="1"/>
    <col min="15619" max="15619" width="36.44140625" customWidth="1"/>
    <col min="15620" max="15621" width="0" hidden="1" customWidth="1"/>
    <col min="15622" max="15622" width="41" customWidth="1"/>
    <col min="15623" max="15623" width="18.6640625" customWidth="1"/>
    <col min="15624" max="15624" width="20.5546875" customWidth="1"/>
    <col min="15625" max="15625" width="20.6640625" customWidth="1"/>
    <col min="15626" max="15626" width="20" customWidth="1"/>
    <col min="15627" max="15637" width="21.109375" bestFit="1" customWidth="1"/>
    <col min="15679" max="15679" width="3.88671875" bestFit="1" customWidth="1"/>
    <col min="15680" max="15680" width="47.88671875" customWidth="1"/>
    <col min="15681" max="15681" width="6.6640625" customWidth="1"/>
    <col min="15682" max="15682" width="7.88671875" customWidth="1"/>
    <col min="15683" max="15683" width="15.6640625" customWidth="1"/>
    <col min="15684" max="15684" width="0" hidden="1" customWidth="1"/>
    <col min="15685" max="15685" width="11.33203125" bestFit="1" customWidth="1"/>
    <col min="15686" max="15691" width="11.109375" bestFit="1" customWidth="1"/>
    <col min="15692" max="15692" width="10" bestFit="1" customWidth="1"/>
    <col min="15693" max="15708" width="9.6640625" customWidth="1"/>
    <col min="15709" max="15756" width="0" hidden="1" customWidth="1"/>
    <col min="15874" max="15874" width="3.88671875" bestFit="1" customWidth="1"/>
    <col min="15875" max="15875" width="36.44140625" customWidth="1"/>
    <col min="15876" max="15877" width="0" hidden="1" customWidth="1"/>
    <col min="15878" max="15878" width="41" customWidth="1"/>
    <col min="15879" max="15879" width="18.6640625" customWidth="1"/>
    <col min="15880" max="15880" width="20.5546875" customWidth="1"/>
    <col min="15881" max="15881" width="20.6640625" customWidth="1"/>
    <col min="15882" max="15882" width="20" customWidth="1"/>
    <col min="15883" max="15893" width="21.109375" bestFit="1" customWidth="1"/>
    <col min="15935" max="15935" width="3.88671875" bestFit="1" customWidth="1"/>
    <col min="15936" max="15936" width="47.88671875" customWidth="1"/>
    <col min="15937" max="15937" width="6.6640625" customWidth="1"/>
    <col min="15938" max="15938" width="7.88671875" customWidth="1"/>
    <col min="15939" max="15939" width="15.6640625" customWidth="1"/>
    <col min="15940" max="15940" width="0" hidden="1" customWidth="1"/>
    <col min="15941" max="15941" width="11.33203125" bestFit="1" customWidth="1"/>
    <col min="15942" max="15947" width="11.109375" bestFit="1" customWidth="1"/>
    <col min="15948" max="15948" width="10" bestFit="1" customWidth="1"/>
    <col min="15949" max="15964" width="9.6640625" customWidth="1"/>
    <col min="15965" max="16012" width="0" hidden="1" customWidth="1"/>
    <col min="16130" max="16130" width="3.88671875" bestFit="1" customWidth="1"/>
    <col min="16131" max="16131" width="36.44140625" customWidth="1"/>
    <col min="16132" max="16133" width="0" hidden="1" customWidth="1"/>
    <col min="16134" max="16134" width="41" customWidth="1"/>
    <col min="16135" max="16135" width="18.6640625" customWidth="1"/>
    <col min="16136" max="16136" width="20.5546875" customWidth="1"/>
    <col min="16137" max="16137" width="20.6640625" customWidth="1"/>
    <col min="16138" max="16138" width="20" customWidth="1"/>
    <col min="16139" max="16149" width="21.109375" bestFit="1" customWidth="1"/>
    <col min="16191" max="16191" width="3.88671875" bestFit="1" customWidth="1"/>
    <col min="16192" max="16192" width="47.88671875" customWidth="1"/>
    <col min="16193" max="16193" width="6.6640625" customWidth="1"/>
    <col min="16194" max="16194" width="7.88671875" customWidth="1"/>
    <col min="16195" max="16195" width="15.6640625" customWidth="1"/>
    <col min="16196" max="16196" width="0" hidden="1" customWidth="1"/>
    <col min="16197" max="16197" width="11.33203125" bestFit="1" customWidth="1"/>
    <col min="16198" max="16203" width="11.109375" bestFit="1" customWidth="1"/>
    <col min="16204" max="16204" width="10" bestFit="1" customWidth="1"/>
    <col min="16205" max="16220" width="9.6640625" customWidth="1"/>
    <col min="16221" max="16268" width="0" hidden="1" customWidth="1"/>
  </cols>
  <sheetData>
    <row r="1" spans="1:144" ht="17.399999999999999" x14ac:dyDescent="0.3">
      <c r="A1" s="1"/>
      <c r="B1" s="54"/>
      <c r="C1" s="55"/>
      <c r="D1" s="77" t="s">
        <v>23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9"/>
    </row>
    <row r="2" spans="1:144" ht="17.399999999999999" x14ac:dyDescent="0.3">
      <c r="A2" s="4"/>
      <c r="B2" s="56"/>
      <c r="C2" s="58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2"/>
    </row>
    <row r="3" spans="1:144" ht="17.399999999999999" x14ac:dyDescent="0.3">
      <c r="A3" s="4"/>
      <c r="B3" s="59"/>
      <c r="C3" s="57"/>
      <c r="D3" s="80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1:144" ht="17.399999999999999" x14ac:dyDescent="0.3">
      <c r="A4" s="4"/>
      <c r="B4" s="59"/>
      <c r="C4" s="57"/>
      <c r="D4" s="80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/>
    </row>
    <row r="5" spans="1:144" ht="17.399999999999999" x14ac:dyDescent="0.3">
      <c r="A5" s="4"/>
      <c r="B5" s="59"/>
      <c r="C5" s="57"/>
      <c r="D5" s="8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2"/>
    </row>
    <row r="6" spans="1:144" ht="17.399999999999999" customHeight="1" x14ac:dyDescent="0.3">
      <c r="A6" s="4"/>
      <c r="B6" s="60" t="s">
        <v>0</v>
      </c>
      <c r="C6" s="61" t="s">
        <v>1</v>
      </c>
      <c r="D6" s="80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</row>
    <row r="7" spans="1:144" ht="34.799999999999997" x14ac:dyDescent="0.3">
      <c r="A7" s="4"/>
      <c r="B7" s="60" t="s">
        <v>2</v>
      </c>
      <c r="C7" s="64" t="s">
        <v>56</v>
      </c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1:144" ht="18" thickBot="1" x14ac:dyDescent="0.35">
      <c r="A8" s="4"/>
      <c r="B8" s="62"/>
      <c r="C8" s="63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/>
    </row>
    <row r="9" spans="1:144" ht="18" thickBot="1" x14ac:dyDescent="0.35">
      <c r="A9" s="72"/>
      <c r="B9" s="73"/>
      <c r="C9" s="74" t="s">
        <v>3</v>
      </c>
      <c r="D9" s="86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/>
    </row>
    <row r="10" spans="1:144" ht="15" customHeight="1" x14ac:dyDescent="0.3">
      <c r="A10" s="72"/>
      <c r="B10" s="73"/>
      <c r="C10" s="75"/>
      <c r="D10" s="65" t="s">
        <v>5</v>
      </c>
      <c r="E10" s="65" t="s">
        <v>6</v>
      </c>
      <c r="F10" s="65" t="s">
        <v>7</v>
      </c>
      <c r="G10" s="65" t="s">
        <v>8</v>
      </c>
      <c r="H10" s="65" t="s">
        <v>9</v>
      </c>
      <c r="I10" s="65" t="s">
        <v>10</v>
      </c>
      <c r="J10" s="65" t="s">
        <v>11</v>
      </c>
      <c r="K10" s="65" t="s">
        <v>12</v>
      </c>
      <c r="L10" s="65" t="s">
        <v>13</v>
      </c>
      <c r="M10" s="65" t="s">
        <v>14</v>
      </c>
      <c r="N10" s="65" t="s">
        <v>15</v>
      </c>
      <c r="O10" s="65" t="s">
        <v>16</v>
      </c>
      <c r="P10" s="65" t="s">
        <v>17</v>
      </c>
      <c r="Q10" s="65" t="s">
        <v>18</v>
      </c>
      <c r="R10" s="65" t="s">
        <v>19</v>
      </c>
      <c r="S10" s="65" t="s">
        <v>20</v>
      </c>
      <c r="T10" s="65" t="s">
        <v>21</v>
      </c>
      <c r="U10" s="65" t="s">
        <v>22</v>
      </c>
    </row>
    <row r="11" spans="1:144" ht="15" customHeight="1" x14ac:dyDescent="0.3">
      <c r="A11" s="72"/>
      <c r="B11" s="73"/>
      <c r="C11" s="7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144" ht="17.399999999999999" x14ac:dyDescent="0.3">
      <c r="A12" s="4"/>
      <c r="B12" s="5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144" ht="17.399999999999999" x14ac:dyDescent="0.3">
      <c r="A13" s="8"/>
      <c r="B13" s="71" t="s">
        <v>24</v>
      </c>
      <c r="C13" s="9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2"/>
      <c r="R13" s="12"/>
      <c r="S13" s="12"/>
      <c r="T13" s="12"/>
      <c r="U13" s="12"/>
    </row>
    <row r="14" spans="1:144" ht="17.399999999999999" x14ac:dyDescent="0.3">
      <c r="A14" s="67"/>
      <c r="B14" s="69"/>
      <c r="C14" s="13"/>
      <c r="D14" s="14">
        <v>5.5500000000000001E-2</v>
      </c>
      <c r="E14" s="14">
        <v>5.5500000000000001E-2</v>
      </c>
      <c r="F14" s="14">
        <v>5.5500000000000001E-2</v>
      </c>
      <c r="G14" s="14">
        <v>5.5500000000000001E-2</v>
      </c>
      <c r="H14" s="14">
        <v>5.5500000000000001E-2</v>
      </c>
      <c r="I14" s="14">
        <v>5.5500000000000001E-2</v>
      </c>
      <c r="J14" s="14">
        <v>5.5500000000000001E-2</v>
      </c>
      <c r="K14" s="14">
        <v>5.5500000000000001E-2</v>
      </c>
      <c r="L14" s="14">
        <v>5.5599999999999997E-2</v>
      </c>
      <c r="M14" s="14">
        <v>5.5599999999999997E-2</v>
      </c>
      <c r="N14" s="15">
        <v>5.5599999999999997E-2</v>
      </c>
      <c r="O14" s="15">
        <v>5.5599999999999997E-2</v>
      </c>
      <c r="P14" s="15">
        <v>5.5599999999999997E-2</v>
      </c>
      <c r="Q14" s="15">
        <v>5.5599999999999997E-2</v>
      </c>
      <c r="R14" s="15">
        <v>5.5599999999999997E-2</v>
      </c>
      <c r="S14" s="15">
        <v>5.5599999999999997E-2</v>
      </c>
      <c r="T14" s="15">
        <v>5.5599999999999997E-2</v>
      </c>
      <c r="U14" s="15">
        <v>5.5599999999999997E-2</v>
      </c>
    </row>
    <row r="15" spans="1:144" ht="17.399999999999999" x14ac:dyDescent="0.3">
      <c r="A15" s="67"/>
      <c r="B15" s="70"/>
      <c r="C15" s="17">
        <v>258212.65</v>
      </c>
      <c r="D15" s="18">
        <f>+D14*$C15</f>
        <v>14330.802075</v>
      </c>
      <c r="E15" s="19">
        <f t="shared" ref="E15:Q15" si="0">+E14*$C15</f>
        <v>14330.802075</v>
      </c>
      <c r="F15" s="19">
        <f t="shared" si="0"/>
        <v>14330.802075</v>
      </c>
      <c r="G15" s="19">
        <f t="shared" si="0"/>
        <v>14330.802075</v>
      </c>
      <c r="H15" s="19">
        <f t="shared" si="0"/>
        <v>14330.802075</v>
      </c>
      <c r="I15" s="19">
        <f t="shared" si="0"/>
        <v>14330.802075</v>
      </c>
      <c r="J15" s="19">
        <f t="shared" si="0"/>
        <v>14330.802075</v>
      </c>
      <c r="K15" s="19">
        <f t="shared" si="0"/>
        <v>14330.802075</v>
      </c>
      <c r="L15" s="19">
        <f t="shared" si="0"/>
        <v>14356.623339999998</v>
      </c>
      <c r="M15" s="19">
        <f t="shared" si="0"/>
        <v>14356.623339999998</v>
      </c>
      <c r="N15" s="19">
        <f t="shared" si="0"/>
        <v>14356.623339999998</v>
      </c>
      <c r="O15" s="19">
        <f t="shared" si="0"/>
        <v>14356.623339999998</v>
      </c>
      <c r="P15" s="19">
        <f t="shared" si="0"/>
        <v>14356.623339999998</v>
      </c>
      <c r="Q15" s="19">
        <f t="shared" si="0"/>
        <v>14356.623339999998</v>
      </c>
      <c r="R15" s="20">
        <f>+R14*$C15</f>
        <v>14356.623339999998</v>
      </c>
      <c r="S15" s="20">
        <f t="shared" ref="S15:U15" si="1">+S14*$C15</f>
        <v>14356.623339999998</v>
      </c>
      <c r="T15" s="20">
        <f t="shared" si="1"/>
        <v>14356.623339999998</v>
      </c>
      <c r="U15" s="20">
        <f t="shared" si="1"/>
        <v>14356.623339999998</v>
      </c>
    </row>
    <row r="16" spans="1:144" ht="17.399999999999999" x14ac:dyDescent="0.3">
      <c r="A16" s="21"/>
      <c r="B16" s="22"/>
      <c r="C16" s="2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4"/>
      <c r="P16" s="24"/>
      <c r="Q16" s="24"/>
      <c r="R16" s="24"/>
      <c r="S16" s="24"/>
      <c r="T16" s="24"/>
      <c r="U16" s="24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6"/>
      <c r="EJ16" s="27"/>
      <c r="EK16" s="27"/>
      <c r="EL16" s="27"/>
      <c r="EM16" s="27"/>
      <c r="EN16" s="27"/>
    </row>
    <row r="17" spans="1:144" ht="17.399999999999999" x14ac:dyDescent="0.3">
      <c r="A17" s="67"/>
      <c r="B17" s="68" t="s">
        <v>25</v>
      </c>
      <c r="C17" s="28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144" ht="17.399999999999999" x14ac:dyDescent="0.3">
      <c r="A18" s="67"/>
      <c r="B18" s="69"/>
      <c r="C18" s="13"/>
      <c r="D18" s="14">
        <v>0.33329999999999999</v>
      </c>
      <c r="E18" s="14">
        <v>0.33329999999999999</v>
      </c>
      <c r="F18" s="14">
        <v>0.33339999999999997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144" ht="17.399999999999999" x14ac:dyDescent="0.3">
      <c r="A19" s="67"/>
      <c r="B19" s="70"/>
      <c r="C19" s="17">
        <v>69961.69</v>
      </c>
      <c r="D19" s="19">
        <f t="shared" ref="D19:N19" si="2">+D18*$C19</f>
        <v>23318.231276999999</v>
      </c>
      <c r="E19" s="19">
        <f t="shared" si="2"/>
        <v>23318.231276999999</v>
      </c>
      <c r="F19" s="19">
        <f t="shared" si="2"/>
        <v>23325.227446000001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>+O18*$C19</f>
        <v>0</v>
      </c>
      <c r="P19" s="19">
        <f>+P18*$C19</f>
        <v>0</v>
      </c>
      <c r="Q19" s="19">
        <f>+Q18*$C19</f>
        <v>0</v>
      </c>
      <c r="R19" s="19">
        <f t="shared" ref="R19:U19" si="3">+R18*$C19</f>
        <v>0</v>
      </c>
      <c r="S19" s="19">
        <f t="shared" si="3"/>
        <v>0</v>
      </c>
      <c r="T19" s="19">
        <f t="shared" si="3"/>
        <v>0</v>
      </c>
      <c r="U19" s="19">
        <f t="shared" si="3"/>
        <v>0</v>
      </c>
    </row>
    <row r="20" spans="1:144" ht="17.399999999999999" x14ac:dyDescent="0.3">
      <c r="A20" s="21"/>
      <c r="B20" s="22"/>
      <c r="C20" s="2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4"/>
      <c r="P20" s="24"/>
      <c r="Q20" s="24"/>
      <c r="R20" s="24"/>
      <c r="S20" s="24"/>
      <c r="T20" s="24"/>
      <c r="U20" s="24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6"/>
      <c r="EJ20" s="27"/>
      <c r="EK20" s="27"/>
      <c r="EL20" s="27"/>
      <c r="EM20" s="27"/>
      <c r="EN20" s="27"/>
    </row>
    <row r="21" spans="1:144" ht="17.399999999999999" x14ac:dyDescent="0.3">
      <c r="A21" s="21"/>
      <c r="B21" s="68" t="s">
        <v>26</v>
      </c>
      <c r="C21" s="28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2"/>
      <c r="R21" s="12"/>
      <c r="S21" s="12"/>
      <c r="T21" s="12"/>
      <c r="U21" s="12"/>
    </row>
    <row r="22" spans="1:144" ht="17.399999999999999" x14ac:dyDescent="0.3">
      <c r="A22" s="21"/>
      <c r="B22" s="69"/>
      <c r="C22" s="13"/>
      <c r="D22" s="14">
        <v>0.15</v>
      </c>
      <c r="E22" s="14">
        <v>0.15</v>
      </c>
      <c r="F22" s="14">
        <v>0.15</v>
      </c>
      <c r="G22" s="14">
        <v>0.15</v>
      </c>
      <c r="H22" s="14">
        <v>0.15</v>
      </c>
      <c r="I22" s="14">
        <v>0.15</v>
      </c>
      <c r="J22" s="14">
        <v>0.1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144" ht="17.399999999999999" x14ac:dyDescent="0.3">
      <c r="A23" s="21"/>
      <c r="B23" s="70"/>
      <c r="C23" s="17">
        <v>979104.64</v>
      </c>
      <c r="D23" s="18">
        <f>+D22*$C23</f>
        <v>146865.696</v>
      </c>
      <c r="E23" s="19">
        <f t="shared" ref="E23:U23" si="4">+E22*$C23</f>
        <v>146865.696</v>
      </c>
      <c r="F23" s="19">
        <f t="shared" si="4"/>
        <v>146865.696</v>
      </c>
      <c r="G23" s="19">
        <f t="shared" si="4"/>
        <v>146865.696</v>
      </c>
      <c r="H23" s="19">
        <f t="shared" si="4"/>
        <v>146865.696</v>
      </c>
      <c r="I23" s="19">
        <f t="shared" si="4"/>
        <v>146865.696</v>
      </c>
      <c r="J23" s="19">
        <f t="shared" si="4"/>
        <v>97910.464000000007</v>
      </c>
      <c r="K23" s="19">
        <f t="shared" si="4"/>
        <v>0</v>
      </c>
      <c r="L23" s="19">
        <f t="shared" si="4"/>
        <v>0</v>
      </c>
      <c r="M23" s="19">
        <f t="shared" si="4"/>
        <v>0</v>
      </c>
      <c r="N23" s="19">
        <f t="shared" si="4"/>
        <v>0</v>
      </c>
      <c r="O23" s="19">
        <f t="shared" si="4"/>
        <v>0</v>
      </c>
      <c r="P23" s="19">
        <f t="shared" si="4"/>
        <v>0</v>
      </c>
      <c r="Q23" s="19">
        <f t="shared" si="4"/>
        <v>0</v>
      </c>
      <c r="R23" s="19">
        <f t="shared" si="4"/>
        <v>0</v>
      </c>
      <c r="S23" s="19">
        <f t="shared" si="4"/>
        <v>0</v>
      </c>
      <c r="T23" s="19">
        <f t="shared" si="4"/>
        <v>0</v>
      </c>
      <c r="U23" s="19">
        <f t="shared" si="4"/>
        <v>0</v>
      </c>
    </row>
    <row r="24" spans="1:144" ht="17.399999999999999" x14ac:dyDescent="0.3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4"/>
      <c r="P24" s="24"/>
      <c r="Q24" s="24"/>
      <c r="R24" s="24"/>
      <c r="S24" s="24"/>
      <c r="T24" s="24"/>
      <c r="U24" s="24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6"/>
      <c r="EJ24" s="27"/>
      <c r="EK24" s="27"/>
      <c r="EL24" s="27"/>
      <c r="EM24" s="27"/>
      <c r="EN24" s="27"/>
    </row>
    <row r="25" spans="1:144" ht="17.399999999999999" x14ac:dyDescent="0.3">
      <c r="A25" s="67"/>
      <c r="B25" s="68" t="s">
        <v>27</v>
      </c>
      <c r="C25" s="28"/>
      <c r="D25" s="12"/>
      <c r="E25" s="11"/>
      <c r="F25" s="11"/>
      <c r="G25" s="11"/>
      <c r="H25" s="12"/>
      <c r="I25" s="11"/>
      <c r="J25" s="11"/>
      <c r="K25" s="11"/>
      <c r="L25" s="11"/>
      <c r="M25" s="11"/>
      <c r="N25" s="11"/>
      <c r="O25" s="12"/>
      <c r="P25" s="12"/>
      <c r="Q25" s="12"/>
      <c r="R25" s="12"/>
      <c r="S25" s="12"/>
      <c r="T25" s="12"/>
      <c r="U25" s="12"/>
    </row>
    <row r="26" spans="1:144" ht="17.399999999999999" x14ac:dyDescent="0.3">
      <c r="A26" s="67"/>
      <c r="B26" s="69"/>
      <c r="C26" s="13"/>
      <c r="D26" s="14"/>
      <c r="E26" s="14"/>
      <c r="F26" s="14"/>
      <c r="G26" s="14"/>
      <c r="H26" s="14"/>
      <c r="I26" s="14">
        <v>0.15</v>
      </c>
      <c r="J26" s="14">
        <v>0.15</v>
      </c>
      <c r="K26" s="14">
        <v>0.15</v>
      </c>
      <c r="L26" s="14">
        <v>0.15</v>
      </c>
      <c r="M26" s="14">
        <v>0.15</v>
      </c>
      <c r="N26" s="14">
        <v>0.15</v>
      </c>
      <c r="O26" s="14">
        <v>0.1</v>
      </c>
      <c r="P26" s="14"/>
      <c r="Q26" s="14"/>
      <c r="R26" s="14"/>
      <c r="S26" s="14"/>
      <c r="T26" s="14"/>
      <c r="U26" s="14"/>
    </row>
    <row r="27" spans="1:144" ht="17.399999999999999" x14ac:dyDescent="0.3">
      <c r="A27" s="67"/>
      <c r="B27" s="70"/>
      <c r="C27" s="17">
        <v>637737.9</v>
      </c>
      <c r="D27" s="20">
        <f t="shared" ref="D27:T27" si="5">+D26*$C27</f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0">
        <f t="shared" si="5"/>
        <v>95660.684999999998</v>
      </c>
      <c r="J27" s="20">
        <f t="shared" si="5"/>
        <v>95660.684999999998</v>
      </c>
      <c r="K27" s="20">
        <f t="shared" si="5"/>
        <v>95660.684999999998</v>
      </c>
      <c r="L27" s="20">
        <f t="shared" si="5"/>
        <v>95660.684999999998</v>
      </c>
      <c r="M27" s="20">
        <f t="shared" si="5"/>
        <v>95660.684999999998</v>
      </c>
      <c r="N27" s="20">
        <f t="shared" si="5"/>
        <v>95660.684999999998</v>
      </c>
      <c r="O27" s="20">
        <f t="shared" si="5"/>
        <v>63773.790000000008</v>
      </c>
      <c r="P27" s="20">
        <f t="shared" si="5"/>
        <v>0</v>
      </c>
      <c r="Q27" s="20">
        <f t="shared" si="5"/>
        <v>0</v>
      </c>
      <c r="R27" s="20">
        <f t="shared" si="5"/>
        <v>0</v>
      </c>
      <c r="S27" s="20">
        <f t="shared" si="5"/>
        <v>0</v>
      </c>
      <c r="T27" s="20">
        <f t="shared" si="5"/>
        <v>0</v>
      </c>
      <c r="U27" s="20">
        <f t="shared" ref="U27" si="6">+U26*$C27</f>
        <v>0</v>
      </c>
    </row>
    <row r="28" spans="1:144" ht="17.399999999999999" x14ac:dyDescent="0.3">
      <c r="A28" s="21"/>
      <c r="B28" s="22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31"/>
      <c r="EJ28" s="31"/>
      <c r="EK28" s="31"/>
      <c r="EL28" s="31"/>
      <c r="EM28" s="31"/>
      <c r="EN28" s="31"/>
    </row>
    <row r="29" spans="1:144" ht="17.399999999999999" x14ac:dyDescent="0.3">
      <c r="A29" s="67"/>
      <c r="B29" s="68" t="s">
        <v>28</v>
      </c>
      <c r="C29" s="28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12"/>
      <c r="R29" s="12"/>
      <c r="S29" s="12"/>
      <c r="T29" s="12"/>
      <c r="U29" s="12"/>
    </row>
    <row r="30" spans="1:144" ht="17.399999999999999" x14ac:dyDescent="0.3">
      <c r="A30" s="67"/>
      <c r="B30" s="69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>
        <v>0.15</v>
      </c>
      <c r="N30" s="14">
        <v>0.15</v>
      </c>
      <c r="O30" s="14">
        <v>0.15</v>
      </c>
      <c r="P30" s="14">
        <v>0.15</v>
      </c>
      <c r="Q30" s="14">
        <v>0.15</v>
      </c>
      <c r="R30" s="14">
        <v>0.15</v>
      </c>
      <c r="S30" s="14">
        <v>0.1</v>
      </c>
      <c r="T30" s="14"/>
      <c r="U30" s="14"/>
    </row>
    <row r="31" spans="1:144" ht="17.399999999999999" x14ac:dyDescent="0.3">
      <c r="A31" s="67"/>
      <c r="B31" s="70"/>
      <c r="C31" s="17">
        <v>478556</v>
      </c>
      <c r="D31" s="20">
        <f t="shared" ref="D31:T31" si="7">+D30*$C31</f>
        <v>0</v>
      </c>
      <c r="E31" s="20">
        <f t="shared" si="7"/>
        <v>0</v>
      </c>
      <c r="F31" s="20">
        <f t="shared" si="7"/>
        <v>0</v>
      </c>
      <c r="G31" s="20">
        <f t="shared" si="7"/>
        <v>0</v>
      </c>
      <c r="H31" s="20">
        <f t="shared" si="7"/>
        <v>0</v>
      </c>
      <c r="I31" s="20">
        <f t="shared" si="7"/>
        <v>0</v>
      </c>
      <c r="J31" s="20">
        <f t="shared" si="7"/>
        <v>0</v>
      </c>
      <c r="K31" s="20">
        <f t="shared" si="7"/>
        <v>0</v>
      </c>
      <c r="L31" s="20">
        <f t="shared" si="7"/>
        <v>0</v>
      </c>
      <c r="M31" s="20">
        <f t="shared" si="7"/>
        <v>71783.399999999994</v>
      </c>
      <c r="N31" s="20">
        <f t="shared" si="7"/>
        <v>71783.399999999994</v>
      </c>
      <c r="O31" s="20">
        <f t="shared" si="7"/>
        <v>71783.399999999994</v>
      </c>
      <c r="P31" s="20">
        <f t="shared" si="7"/>
        <v>71783.399999999994</v>
      </c>
      <c r="Q31" s="20">
        <f t="shared" si="7"/>
        <v>71783.399999999994</v>
      </c>
      <c r="R31" s="20">
        <f t="shared" si="7"/>
        <v>71783.399999999994</v>
      </c>
      <c r="S31" s="20">
        <f t="shared" si="7"/>
        <v>47855.600000000006</v>
      </c>
      <c r="T31" s="20">
        <f t="shared" si="7"/>
        <v>0</v>
      </c>
      <c r="U31" s="20">
        <f t="shared" ref="U31" si="8">+U30*$C31</f>
        <v>0</v>
      </c>
    </row>
    <row r="32" spans="1:144" ht="17.399999999999999" x14ac:dyDescent="0.3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4"/>
      <c r="P32" s="24"/>
      <c r="Q32" s="24"/>
      <c r="R32" s="24"/>
      <c r="S32" s="24"/>
      <c r="T32" s="24"/>
      <c r="U32" s="24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6"/>
      <c r="EJ32" s="27"/>
      <c r="EK32" s="27"/>
      <c r="EL32" s="27"/>
      <c r="EM32" s="27"/>
      <c r="EN32" s="27"/>
    </row>
    <row r="33" spans="1:144" ht="17.399999999999999" x14ac:dyDescent="0.3">
      <c r="A33" s="67"/>
      <c r="B33" s="68" t="s">
        <v>29</v>
      </c>
      <c r="C33" s="28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144" ht="17.399999999999999" x14ac:dyDescent="0.3">
      <c r="A34" s="67"/>
      <c r="B34" s="69"/>
      <c r="C34" s="13"/>
      <c r="D34" s="14"/>
      <c r="E34" s="14"/>
      <c r="F34" s="14"/>
      <c r="G34" s="14"/>
      <c r="H34" s="14"/>
      <c r="I34" s="14">
        <v>0.25</v>
      </c>
      <c r="J34" s="14">
        <v>0.25</v>
      </c>
      <c r="K34" s="14">
        <v>0.25</v>
      </c>
      <c r="L34" s="14">
        <v>0.25</v>
      </c>
      <c r="M34" s="14"/>
      <c r="N34" s="14"/>
      <c r="O34" s="14"/>
      <c r="P34" s="14"/>
      <c r="Q34" s="14"/>
      <c r="R34" s="14"/>
      <c r="S34" s="14"/>
      <c r="T34" s="14"/>
      <c r="U34" s="14"/>
    </row>
    <row r="35" spans="1:144" ht="17.399999999999999" x14ac:dyDescent="0.3">
      <c r="A35" s="67"/>
      <c r="B35" s="70"/>
      <c r="C35" s="17">
        <v>126657.24</v>
      </c>
      <c r="D35" s="19">
        <f t="shared" ref="D35:N35" si="9">+D34*$C35</f>
        <v>0</v>
      </c>
      <c r="E35" s="19">
        <f t="shared" si="9"/>
        <v>0</v>
      </c>
      <c r="F35" s="19">
        <f t="shared" si="9"/>
        <v>0</v>
      </c>
      <c r="G35" s="19">
        <f t="shared" si="9"/>
        <v>0</v>
      </c>
      <c r="H35" s="19">
        <f t="shared" si="9"/>
        <v>0</v>
      </c>
      <c r="I35" s="19">
        <f t="shared" si="9"/>
        <v>31664.31</v>
      </c>
      <c r="J35" s="19">
        <f t="shared" si="9"/>
        <v>31664.31</v>
      </c>
      <c r="K35" s="19">
        <f t="shared" si="9"/>
        <v>31664.31</v>
      </c>
      <c r="L35" s="19">
        <f>+L34*$C35</f>
        <v>31664.31</v>
      </c>
      <c r="M35" s="19">
        <f t="shared" si="9"/>
        <v>0</v>
      </c>
      <c r="N35" s="19">
        <f t="shared" si="9"/>
        <v>0</v>
      </c>
      <c r="O35" s="19">
        <f>+O34*$C35</f>
        <v>0</v>
      </c>
      <c r="P35" s="19">
        <f>+P34*$C35</f>
        <v>0</v>
      </c>
      <c r="Q35" s="19">
        <f>+Q34*$C35</f>
        <v>0</v>
      </c>
      <c r="R35" s="19">
        <f t="shared" ref="R35:U35" si="10">+R34*$C35</f>
        <v>0</v>
      </c>
      <c r="S35" s="19">
        <f t="shared" si="10"/>
        <v>0</v>
      </c>
      <c r="T35" s="19">
        <f t="shared" si="10"/>
        <v>0</v>
      </c>
      <c r="U35" s="19">
        <f t="shared" si="10"/>
        <v>0</v>
      </c>
    </row>
    <row r="36" spans="1:144" ht="17.399999999999999" x14ac:dyDescent="0.3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4"/>
      <c r="P36" s="24"/>
      <c r="Q36" s="24"/>
      <c r="R36" s="24"/>
      <c r="S36" s="24"/>
      <c r="T36" s="24"/>
      <c r="U36" s="24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6"/>
      <c r="EJ36" s="27"/>
      <c r="EK36" s="27"/>
      <c r="EL36" s="27"/>
      <c r="EM36" s="27"/>
      <c r="EN36" s="27"/>
    </row>
    <row r="37" spans="1:144" ht="17.399999999999999" x14ac:dyDescent="0.3">
      <c r="A37" s="67"/>
      <c r="B37" s="68" t="s">
        <v>30</v>
      </c>
      <c r="C37" s="28"/>
      <c r="D37" s="12"/>
      <c r="E37" s="11"/>
      <c r="F37" s="11"/>
      <c r="G37" s="11"/>
      <c r="H37" s="12"/>
      <c r="I37" s="11"/>
      <c r="J37" s="11"/>
      <c r="K37" s="11"/>
      <c r="L37" s="11"/>
      <c r="M37" s="11"/>
      <c r="N37" s="11"/>
      <c r="O37" s="12"/>
      <c r="P37" s="12"/>
      <c r="Q37" s="12"/>
      <c r="R37" s="12"/>
      <c r="S37" s="12"/>
      <c r="T37" s="12"/>
      <c r="U37" s="12"/>
    </row>
    <row r="38" spans="1:144" ht="17.399999999999999" x14ac:dyDescent="0.3">
      <c r="A38" s="67"/>
      <c r="B38" s="69"/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v>0.25</v>
      </c>
      <c r="P38" s="14">
        <v>0.25</v>
      </c>
      <c r="Q38" s="14">
        <v>0.25</v>
      </c>
      <c r="R38" s="14">
        <v>0.25</v>
      </c>
      <c r="S38" s="14"/>
      <c r="T38" s="14"/>
      <c r="U38" s="14"/>
    </row>
    <row r="39" spans="1:144" ht="17.399999999999999" x14ac:dyDescent="0.3">
      <c r="A39" s="67"/>
      <c r="B39" s="70"/>
      <c r="C39" s="17">
        <v>60449.39</v>
      </c>
      <c r="D39" s="19"/>
      <c r="E39" s="19"/>
      <c r="F39" s="19">
        <f>+F38*$C39</f>
        <v>0</v>
      </c>
      <c r="G39" s="19">
        <f>+G38*$C39</f>
        <v>0</v>
      </c>
      <c r="H39" s="19">
        <f>+H38*$C39</f>
        <v>0</v>
      </c>
      <c r="I39" s="19">
        <f>+I38*$C39</f>
        <v>0</v>
      </c>
      <c r="J39" s="19">
        <f t="shared" ref="J39:T39" si="11">+J38*$C39</f>
        <v>0</v>
      </c>
      <c r="K39" s="19">
        <f t="shared" si="11"/>
        <v>0</v>
      </c>
      <c r="L39" s="19">
        <f t="shared" si="11"/>
        <v>0</v>
      </c>
      <c r="M39" s="19">
        <f t="shared" si="11"/>
        <v>0</v>
      </c>
      <c r="N39" s="19">
        <f t="shared" si="11"/>
        <v>0</v>
      </c>
      <c r="O39" s="20">
        <f t="shared" si="11"/>
        <v>15112.3475</v>
      </c>
      <c r="P39" s="20">
        <f t="shared" si="11"/>
        <v>15112.3475</v>
      </c>
      <c r="Q39" s="20">
        <f t="shared" si="11"/>
        <v>15112.3475</v>
      </c>
      <c r="R39" s="20">
        <f t="shared" si="11"/>
        <v>15112.3475</v>
      </c>
      <c r="S39" s="20">
        <f t="shared" si="11"/>
        <v>0</v>
      </c>
      <c r="T39" s="20">
        <f t="shared" si="11"/>
        <v>0</v>
      </c>
      <c r="U39" s="20">
        <f t="shared" ref="U39" si="12">+U38*$C39</f>
        <v>0</v>
      </c>
    </row>
    <row r="40" spans="1:144" ht="17.399999999999999" x14ac:dyDescent="0.3">
      <c r="A40" s="21"/>
      <c r="B40" s="22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31"/>
      <c r="EJ40" s="31"/>
      <c r="EK40" s="31"/>
      <c r="EL40" s="31"/>
      <c r="EM40" s="31"/>
      <c r="EN40" s="31"/>
    </row>
    <row r="41" spans="1:144" ht="17.399999999999999" x14ac:dyDescent="0.3">
      <c r="A41" s="67"/>
      <c r="B41" s="68" t="s">
        <v>31</v>
      </c>
      <c r="C41" s="28"/>
      <c r="D41" s="12"/>
      <c r="E41" s="11"/>
      <c r="F41" s="11"/>
      <c r="G41" s="11"/>
      <c r="H41" s="12"/>
      <c r="I41" s="11"/>
      <c r="J41" s="11"/>
      <c r="K41" s="11"/>
      <c r="L41" s="11"/>
      <c r="M41" s="11"/>
      <c r="N41" s="11"/>
      <c r="O41" s="12"/>
      <c r="P41" s="12"/>
      <c r="Q41" s="12"/>
      <c r="R41" s="12"/>
      <c r="S41" s="12"/>
      <c r="T41" s="12"/>
      <c r="U41" s="12"/>
    </row>
    <row r="42" spans="1:144" ht="17.399999999999999" x14ac:dyDescent="0.3">
      <c r="A42" s="67"/>
      <c r="B42" s="69"/>
      <c r="C42" s="1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0.25</v>
      </c>
      <c r="S42" s="14">
        <v>0.25</v>
      </c>
      <c r="T42" s="14">
        <v>0.25</v>
      </c>
      <c r="U42" s="14">
        <v>0.25</v>
      </c>
    </row>
    <row r="43" spans="1:144" ht="17.399999999999999" x14ac:dyDescent="0.3">
      <c r="A43" s="67"/>
      <c r="B43" s="70"/>
      <c r="C43" s="17">
        <v>19754.240000000002</v>
      </c>
      <c r="D43" s="19">
        <f t="shared" ref="D43:F43" si="13">+D42*$C43</f>
        <v>0</v>
      </c>
      <c r="E43" s="19">
        <f t="shared" si="13"/>
        <v>0</v>
      </c>
      <c r="F43" s="19">
        <f t="shared" si="13"/>
        <v>0</v>
      </c>
      <c r="G43" s="19">
        <f t="shared" ref="G43:T43" si="14">+G42*$C43</f>
        <v>0</v>
      </c>
      <c r="H43" s="19">
        <f t="shared" si="14"/>
        <v>0</v>
      </c>
      <c r="I43" s="19">
        <f t="shared" si="14"/>
        <v>0</v>
      </c>
      <c r="J43" s="19">
        <f t="shared" si="14"/>
        <v>0</v>
      </c>
      <c r="K43" s="19">
        <f t="shared" si="14"/>
        <v>0</v>
      </c>
      <c r="L43" s="19">
        <f t="shared" si="14"/>
        <v>0</v>
      </c>
      <c r="M43" s="19">
        <f t="shared" si="14"/>
        <v>0</v>
      </c>
      <c r="N43" s="19">
        <f t="shared" si="14"/>
        <v>0</v>
      </c>
      <c r="O43" s="19">
        <f t="shared" si="14"/>
        <v>0</v>
      </c>
      <c r="P43" s="19">
        <f t="shared" si="14"/>
        <v>0</v>
      </c>
      <c r="Q43" s="19">
        <f t="shared" si="14"/>
        <v>0</v>
      </c>
      <c r="R43" s="19">
        <f t="shared" si="14"/>
        <v>4938.5600000000004</v>
      </c>
      <c r="S43" s="19">
        <f t="shared" si="14"/>
        <v>4938.5600000000004</v>
      </c>
      <c r="T43" s="19">
        <f t="shared" si="14"/>
        <v>4938.5600000000004</v>
      </c>
      <c r="U43" s="20">
        <f t="shared" ref="U43" si="15">+U42*$C43</f>
        <v>4938.5600000000004</v>
      </c>
    </row>
    <row r="44" spans="1:144" ht="17.399999999999999" x14ac:dyDescent="0.3">
      <c r="A44" s="21"/>
      <c r="B44" s="2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</row>
    <row r="45" spans="1:144" ht="17.399999999999999" x14ac:dyDescent="0.3">
      <c r="A45" s="67"/>
      <c r="B45" s="68" t="s">
        <v>32</v>
      </c>
      <c r="C45" s="28"/>
      <c r="D45" s="12"/>
      <c r="E45" s="11"/>
      <c r="F45" s="11"/>
      <c r="G45" s="11"/>
      <c r="H45" s="12"/>
      <c r="I45" s="11"/>
      <c r="J45" s="11"/>
      <c r="K45" s="11"/>
      <c r="L45" s="11"/>
      <c r="M45" s="11"/>
      <c r="N45" s="11"/>
      <c r="O45" s="12"/>
      <c r="P45" s="12"/>
      <c r="Q45" s="12"/>
      <c r="R45" s="12"/>
      <c r="S45" s="12"/>
      <c r="T45" s="12"/>
      <c r="U45" s="12"/>
    </row>
    <row r="46" spans="1:144" ht="17.399999999999999" x14ac:dyDescent="0.3">
      <c r="A46" s="67"/>
      <c r="B46" s="69"/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>
        <v>0.25</v>
      </c>
      <c r="Q46" s="14">
        <v>0.25</v>
      </c>
      <c r="R46" s="14">
        <v>0.25</v>
      </c>
      <c r="S46" s="14">
        <v>0.25</v>
      </c>
      <c r="T46" s="14"/>
      <c r="U46" s="14"/>
    </row>
    <row r="47" spans="1:144" ht="17.399999999999999" x14ac:dyDescent="0.3">
      <c r="A47" s="67"/>
      <c r="B47" s="70"/>
      <c r="C47" s="17">
        <v>47030.94</v>
      </c>
      <c r="D47" s="19">
        <f t="shared" ref="D47:G47" si="16">+D46*$C47</f>
        <v>0</v>
      </c>
      <c r="E47" s="19">
        <f t="shared" si="16"/>
        <v>0</v>
      </c>
      <c r="F47" s="19">
        <f t="shared" si="16"/>
        <v>0</v>
      </c>
      <c r="G47" s="19">
        <f t="shared" si="16"/>
        <v>0</v>
      </c>
      <c r="H47" s="19">
        <f t="shared" ref="H47:U47" si="17">+H46*$C47</f>
        <v>0</v>
      </c>
      <c r="I47" s="19">
        <f t="shared" si="17"/>
        <v>0</v>
      </c>
      <c r="J47" s="19">
        <f t="shared" si="17"/>
        <v>0</v>
      </c>
      <c r="K47" s="19">
        <f t="shared" si="17"/>
        <v>0</v>
      </c>
      <c r="L47" s="19">
        <f t="shared" si="17"/>
        <v>0</v>
      </c>
      <c r="M47" s="19">
        <f t="shared" si="17"/>
        <v>0</v>
      </c>
      <c r="N47" s="19">
        <f t="shared" si="17"/>
        <v>0</v>
      </c>
      <c r="O47" s="19">
        <f t="shared" si="17"/>
        <v>0</v>
      </c>
      <c r="P47" s="19">
        <f t="shared" si="17"/>
        <v>11757.735000000001</v>
      </c>
      <c r="Q47" s="19">
        <f t="shared" si="17"/>
        <v>11757.735000000001</v>
      </c>
      <c r="R47" s="19">
        <f t="shared" si="17"/>
        <v>11757.735000000001</v>
      </c>
      <c r="S47" s="19">
        <f t="shared" si="17"/>
        <v>11757.735000000001</v>
      </c>
      <c r="T47" s="19">
        <f t="shared" si="17"/>
        <v>0</v>
      </c>
      <c r="U47" s="19">
        <f t="shared" si="17"/>
        <v>0</v>
      </c>
    </row>
    <row r="48" spans="1:144" ht="17.399999999999999" x14ac:dyDescent="0.3">
      <c r="A48" s="21"/>
      <c r="B48" s="22"/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</row>
    <row r="49" spans="1:21" ht="17.399999999999999" x14ac:dyDescent="0.3">
      <c r="A49" s="67"/>
      <c r="B49" s="68" t="s">
        <v>33</v>
      </c>
      <c r="C49" s="28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2"/>
      <c r="P49" s="12"/>
      <c r="Q49" s="12"/>
      <c r="R49" s="12"/>
      <c r="S49" s="12"/>
      <c r="T49" s="12"/>
      <c r="U49" s="12"/>
    </row>
    <row r="50" spans="1:21" ht="17.399999999999999" x14ac:dyDescent="0.3">
      <c r="A50" s="67"/>
      <c r="B50" s="69"/>
      <c r="C50" s="13"/>
      <c r="D50" s="14"/>
      <c r="E50" s="14"/>
      <c r="F50" s="14"/>
      <c r="G50" s="14"/>
      <c r="H50" s="14"/>
      <c r="I50" s="14">
        <v>0.25</v>
      </c>
      <c r="J50" s="14">
        <v>0.25</v>
      </c>
      <c r="K50" s="14">
        <v>0.25</v>
      </c>
      <c r="L50" s="14">
        <v>0.25</v>
      </c>
      <c r="M50" s="14"/>
      <c r="N50" s="14"/>
      <c r="O50" s="14"/>
      <c r="P50" s="14"/>
      <c r="Q50" s="14"/>
      <c r="R50" s="14"/>
      <c r="S50" s="14"/>
      <c r="T50" s="14"/>
      <c r="U50" s="14"/>
    </row>
    <row r="51" spans="1:21" ht="17.399999999999999" x14ac:dyDescent="0.3">
      <c r="A51" s="67"/>
      <c r="B51" s="70"/>
      <c r="C51" s="17">
        <v>255893.88</v>
      </c>
      <c r="D51" s="19">
        <f>+D50*$C51</f>
        <v>0</v>
      </c>
      <c r="E51" s="19">
        <f t="shared" ref="E51:H51" si="18">+E50*$C51</f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ref="I51:U51" si="19">+I50*$C51</f>
        <v>63973.47</v>
      </c>
      <c r="J51" s="19">
        <f t="shared" si="19"/>
        <v>63973.47</v>
      </c>
      <c r="K51" s="19">
        <f t="shared" si="19"/>
        <v>63973.47</v>
      </c>
      <c r="L51" s="19">
        <f t="shared" si="19"/>
        <v>63973.47</v>
      </c>
      <c r="M51" s="19">
        <f t="shared" si="19"/>
        <v>0</v>
      </c>
      <c r="N51" s="19">
        <f t="shared" si="19"/>
        <v>0</v>
      </c>
      <c r="O51" s="19">
        <f t="shared" si="19"/>
        <v>0</v>
      </c>
      <c r="P51" s="19">
        <f t="shared" si="19"/>
        <v>0</v>
      </c>
      <c r="Q51" s="19">
        <f t="shared" si="19"/>
        <v>0</v>
      </c>
      <c r="R51" s="19">
        <f t="shared" si="19"/>
        <v>0</v>
      </c>
      <c r="S51" s="19">
        <f t="shared" si="19"/>
        <v>0</v>
      </c>
      <c r="T51" s="19">
        <f t="shared" si="19"/>
        <v>0</v>
      </c>
      <c r="U51" s="19">
        <f t="shared" si="19"/>
        <v>0</v>
      </c>
    </row>
    <row r="52" spans="1:21" ht="17.399999999999999" x14ac:dyDescent="0.3">
      <c r="A52" s="21"/>
      <c r="B52" s="34"/>
      <c r="C52" s="35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6"/>
      <c r="P52" s="36"/>
      <c r="Q52" s="36"/>
      <c r="R52" s="36"/>
      <c r="S52" s="36"/>
      <c r="T52" s="36"/>
      <c r="U52" s="36"/>
    </row>
    <row r="53" spans="1:21" ht="17.399999999999999" x14ac:dyDescent="0.3">
      <c r="A53" s="67"/>
      <c r="B53" s="68" t="s">
        <v>34</v>
      </c>
      <c r="C53" s="28"/>
      <c r="D53" s="12"/>
      <c r="E53" s="11"/>
      <c r="F53" s="11"/>
      <c r="G53" s="11"/>
      <c r="H53" s="11"/>
      <c r="I53" s="12"/>
      <c r="J53" s="11"/>
      <c r="K53" s="12"/>
      <c r="L53" s="11"/>
      <c r="M53" s="11"/>
      <c r="N53" s="11"/>
      <c r="O53" s="12"/>
      <c r="P53" s="12"/>
      <c r="Q53" s="12"/>
      <c r="R53" s="12"/>
      <c r="S53" s="12"/>
      <c r="T53" s="12"/>
      <c r="U53" s="12"/>
    </row>
    <row r="54" spans="1:21" ht="17.399999999999999" x14ac:dyDescent="0.3">
      <c r="A54" s="67"/>
      <c r="B54" s="69"/>
      <c r="C54" s="13"/>
      <c r="D54" s="14"/>
      <c r="E54" s="14"/>
      <c r="F54" s="14"/>
      <c r="G54" s="14"/>
      <c r="H54" s="14"/>
      <c r="I54" s="14"/>
      <c r="J54" s="14"/>
      <c r="K54" s="14">
        <v>0.5</v>
      </c>
      <c r="L54" s="14">
        <v>0.5</v>
      </c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7.399999999999999" x14ac:dyDescent="0.3">
      <c r="A55" s="67"/>
      <c r="B55" s="70"/>
      <c r="C55" s="17">
        <v>5071.3999999999996</v>
      </c>
      <c r="D55" s="19">
        <f t="shared" ref="D55:J55" si="20">+D54*$C55</f>
        <v>0</v>
      </c>
      <c r="E55" s="19">
        <f t="shared" si="20"/>
        <v>0</v>
      </c>
      <c r="F55" s="19">
        <f t="shared" si="20"/>
        <v>0</v>
      </c>
      <c r="G55" s="19">
        <f t="shared" si="20"/>
        <v>0</v>
      </c>
      <c r="H55" s="19">
        <f t="shared" si="20"/>
        <v>0</v>
      </c>
      <c r="I55" s="19">
        <f t="shared" si="20"/>
        <v>0</v>
      </c>
      <c r="J55" s="19">
        <f t="shared" si="20"/>
        <v>0</v>
      </c>
      <c r="K55" s="19">
        <f>+K54*$C55</f>
        <v>2535.6999999999998</v>
      </c>
      <c r="L55" s="19">
        <f>+L54*$C55</f>
        <v>2535.6999999999998</v>
      </c>
      <c r="M55" s="19">
        <f t="shared" ref="M55:T55" si="21">+M54*$C55</f>
        <v>0</v>
      </c>
      <c r="N55" s="19">
        <f t="shared" si="21"/>
        <v>0</v>
      </c>
      <c r="O55" s="20">
        <f t="shared" si="21"/>
        <v>0</v>
      </c>
      <c r="P55" s="20">
        <f t="shared" si="21"/>
        <v>0</v>
      </c>
      <c r="Q55" s="20">
        <f t="shared" si="21"/>
        <v>0</v>
      </c>
      <c r="R55" s="20">
        <f t="shared" si="21"/>
        <v>0</v>
      </c>
      <c r="S55" s="20">
        <f t="shared" si="21"/>
        <v>0</v>
      </c>
      <c r="T55" s="20">
        <f t="shared" si="21"/>
        <v>0</v>
      </c>
      <c r="U55" s="20">
        <f t="shared" ref="U55" si="22">+U54*$C55</f>
        <v>0</v>
      </c>
    </row>
    <row r="56" spans="1:21" ht="17.399999999999999" x14ac:dyDescent="0.3">
      <c r="A56" s="21"/>
      <c r="B56" s="34"/>
      <c r="C56" s="35"/>
      <c r="D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6"/>
      <c r="P56" s="36"/>
      <c r="Q56" s="36"/>
      <c r="R56" s="36"/>
      <c r="S56" s="36"/>
      <c r="T56" s="36"/>
      <c r="U56" s="36"/>
    </row>
    <row r="57" spans="1:21" ht="17.399999999999999" x14ac:dyDescent="0.3">
      <c r="A57" s="67"/>
      <c r="B57" s="68" t="s">
        <v>35</v>
      </c>
      <c r="C57" s="28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2"/>
      <c r="P57" s="12"/>
      <c r="Q57" s="12"/>
      <c r="R57" s="12"/>
      <c r="S57" s="12"/>
      <c r="T57" s="12"/>
      <c r="U57" s="12"/>
    </row>
    <row r="58" spans="1:21" ht="17.399999999999999" x14ac:dyDescent="0.3">
      <c r="A58" s="67"/>
      <c r="B58" s="69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>
        <v>0.5</v>
      </c>
      <c r="N58" s="14">
        <v>0.5</v>
      </c>
      <c r="O58" s="14"/>
      <c r="P58" s="14"/>
      <c r="Q58" s="14"/>
      <c r="R58" s="14"/>
      <c r="S58" s="14"/>
      <c r="T58" s="14"/>
      <c r="U58" s="14"/>
    </row>
    <row r="59" spans="1:21" ht="17.399999999999999" x14ac:dyDescent="0.3">
      <c r="A59" s="67"/>
      <c r="B59" s="70"/>
      <c r="C59" s="17">
        <v>4634.5600000000004</v>
      </c>
      <c r="D59" s="19">
        <f t="shared" ref="D59:T59" si="23">+D58*$C59</f>
        <v>0</v>
      </c>
      <c r="E59" s="19">
        <f t="shared" si="23"/>
        <v>0</v>
      </c>
      <c r="F59" s="19">
        <f t="shared" si="23"/>
        <v>0</v>
      </c>
      <c r="G59" s="19">
        <f t="shared" si="23"/>
        <v>0</v>
      </c>
      <c r="H59" s="19">
        <f t="shared" si="23"/>
        <v>0</v>
      </c>
      <c r="I59" s="19">
        <f t="shared" si="23"/>
        <v>0</v>
      </c>
      <c r="J59" s="19">
        <f t="shared" si="23"/>
        <v>0</v>
      </c>
      <c r="K59" s="19">
        <f t="shared" si="23"/>
        <v>0</v>
      </c>
      <c r="L59" s="19">
        <f t="shared" si="23"/>
        <v>0</v>
      </c>
      <c r="M59" s="19">
        <f t="shared" si="23"/>
        <v>2317.2800000000002</v>
      </c>
      <c r="N59" s="19">
        <f t="shared" si="23"/>
        <v>2317.2800000000002</v>
      </c>
      <c r="O59" s="19">
        <f t="shared" si="23"/>
        <v>0</v>
      </c>
      <c r="P59" s="19">
        <f t="shared" si="23"/>
        <v>0</v>
      </c>
      <c r="Q59" s="19">
        <f t="shared" si="23"/>
        <v>0</v>
      </c>
      <c r="R59" s="19">
        <f t="shared" si="23"/>
        <v>0</v>
      </c>
      <c r="S59" s="19">
        <f t="shared" si="23"/>
        <v>0</v>
      </c>
      <c r="T59" s="19">
        <f t="shared" si="23"/>
        <v>0</v>
      </c>
      <c r="U59" s="20">
        <f t="shared" ref="U59" si="24">+U58*$C59</f>
        <v>0</v>
      </c>
    </row>
    <row r="60" spans="1:21" ht="17.399999999999999" x14ac:dyDescent="0.3">
      <c r="A60" s="21"/>
      <c r="B60" s="34"/>
      <c r="C60" s="35"/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6"/>
      <c r="P60" s="36"/>
      <c r="Q60" s="36"/>
      <c r="R60" s="36"/>
      <c r="S60" s="36"/>
      <c r="T60" s="36"/>
      <c r="U60" s="36"/>
    </row>
    <row r="61" spans="1:21" ht="17.399999999999999" x14ac:dyDescent="0.3">
      <c r="A61" s="67"/>
      <c r="B61" s="68" t="s">
        <v>36</v>
      </c>
      <c r="C61" s="28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2"/>
      <c r="P61" s="12"/>
      <c r="Q61" s="12"/>
      <c r="R61" s="12"/>
      <c r="S61" s="12"/>
      <c r="T61" s="12"/>
      <c r="U61" s="12"/>
    </row>
    <row r="62" spans="1:21" ht="17.399999999999999" x14ac:dyDescent="0.3">
      <c r="A62" s="67"/>
      <c r="B62" s="69"/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>
        <v>0.5</v>
      </c>
      <c r="P62" s="14">
        <v>0.5</v>
      </c>
      <c r="Q62" s="14"/>
      <c r="R62" s="14"/>
      <c r="S62" s="14"/>
      <c r="T62" s="14"/>
      <c r="U62" s="14"/>
    </row>
    <row r="63" spans="1:21" ht="17.399999999999999" x14ac:dyDescent="0.3">
      <c r="A63" s="67"/>
      <c r="B63" s="70"/>
      <c r="C63" s="17">
        <v>14783.88</v>
      </c>
      <c r="D63" s="19">
        <f t="shared" ref="D63:T63" si="25">+D62*$C63</f>
        <v>0</v>
      </c>
      <c r="E63" s="19">
        <f t="shared" si="25"/>
        <v>0</v>
      </c>
      <c r="F63" s="19">
        <f t="shared" si="25"/>
        <v>0</v>
      </c>
      <c r="G63" s="19">
        <f t="shared" si="25"/>
        <v>0</v>
      </c>
      <c r="H63" s="19">
        <f t="shared" si="25"/>
        <v>0</v>
      </c>
      <c r="I63" s="19">
        <f t="shared" si="25"/>
        <v>0</v>
      </c>
      <c r="J63" s="19">
        <f t="shared" si="25"/>
        <v>0</v>
      </c>
      <c r="K63" s="19">
        <f t="shared" si="25"/>
        <v>0</v>
      </c>
      <c r="L63" s="19">
        <f t="shared" si="25"/>
        <v>0</v>
      </c>
      <c r="M63" s="19">
        <f t="shared" si="25"/>
        <v>0</v>
      </c>
      <c r="N63" s="19">
        <f t="shared" si="25"/>
        <v>0</v>
      </c>
      <c r="O63" s="19">
        <f t="shared" si="25"/>
        <v>7391.94</v>
      </c>
      <c r="P63" s="19">
        <f t="shared" si="25"/>
        <v>7391.94</v>
      </c>
      <c r="Q63" s="19">
        <f t="shared" si="25"/>
        <v>0</v>
      </c>
      <c r="R63" s="19">
        <f t="shared" si="25"/>
        <v>0</v>
      </c>
      <c r="S63" s="19">
        <f t="shared" si="25"/>
        <v>0</v>
      </c>
      <c r="T63" s="19">
        <f t="shared" si="25"/>
        <v>0</v>
      </c>
      <c r="U63" s="20">
        <f t="shared" ref="U63" si="26">+U62*$C63</f>
        <v>0</v>
      </c>
    </row>
    <row r="64" spans="1:21" ht="17.399999999999999" x14ac:dyDescent="0.3">
      <c r="A64" s="21"/>
      <c r="B64" s="34"/>
      <c r="C64" s="35"/>
      <c r="D64" s="36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6"/>
      <c r="P64" s="36"/>
      <c r="Q64" s="36"/>
      <c r="R64" s="36"/>
      <c r="S64" s="36"/>
      <c r="T64" s="36"/>
      <c r="U64" s="36"/>
    </row>
    <row r="65" spans="1:21" ht="17.399999999999999" x14ac:dyDescent="0.3">
      <c r="A65" s="67"/>
      <c r="B65" s="68" t="s">
        <v>37</v>
      </c>
      <c r="C65" s="28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2"/>
      <c r="P65" s="12"/>
      <c r="Q65" s="12"/>
      <c r="R65" s="12"/>
      <c r="S65" s="12"/>
      <c r="T65" s="12"/>
      <c r="U65" s="12"/>
    </row>
    <row r="66" spans="1:21" ht="17.399999999999999" x14ac:dyDescent="0.3">
      <c r="A66" s="67"/>
      <c r="B66" s="69"/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>
        <v>0.5</v>
      </c>
      <c r="P66" s="14">
        <v>0.5</v>
      </c>
      <c r="Q66" s="14"/>
      <c r="R66" s="14"/>
      <c r="S66" s="14"/>
      <c r="T66" s="14"/>
      <c r="U66" s="14"/>
    </row>
    <row r="67" spans="1:21" ht="17.399999999999999" x14ac:dyDescent="0.3">
      <c r="A67" s="67"/>
      <c r="B67" s="70"/>
      <c r="C67" s="17">
        <v>5681.08</v>
      </c>
      <c r="D67" s="19">
        <f t="shared" ref="D67:T67" si="27">+D66*$C67</f>
        <v>0</v>
      </c>
      <c r="E67" s="19">
        <f t="shared" si="27"/>
        <v>0</v>
      </c>
      <c r="F67" s="19">
        <f t="shared" si="27"/>
        <v>0</v>
      </c>
      <c r="G67" s="19">
        <f t="shared" si="27"/>
        <v>0</v>
      </c>
      <c r="H67" s="19">
        <f t="shared" si="27"/>
        <v>0</v>
      </c>
      <c r="I67" s="19">
        <f t="shared" si="27"/>
        <v>0</v>
      </c>
      <c r="J67" s="19">
        <f t="shared" si="27"/>
        <v>0</v>
      </c>
      <c r="K67" s="19">
        <f t="shared" si="27"/>
        <v>0</v>
      </c>
      <c r="L67" s="19">
        <f t="shared" si="27"/>
        <v>0</v>
      </c>
      <c r="M67" s="19">
        <f t="shared" si="27"/>
        <v>0</v>
      </c>
      <c r="N67" s="19">
        <f t="shared" si="27"/>
        <v>0</v>
      </c>
      <c r="O67" s="20">
        <f t="shared" si="27"/>
        <v>2840.54</v>
      </c>
      <c r="P67" s="20">
        <f t="shared" si="27"/>
        <v>2840.54</v>
      </c>
      <c r="Q67" s="20">
        <f t="shared" si="27"/>
        <v>0</v>
      </c>
      <c r="R67" s="20">
        <f t="shared" si="27"/>
        <v>0</v>
      </c>
      <c r="S67" s="20">
        <f t="shared" si="27"/>
        <v>0</v>
      </c>
      <c r="T67" s="20">
        <f t="shared" si="27"/>
        <v>0</v>
      </c>
      <c r="U67" s="20">
        <f t="shared" ref="U67" si="28">+U66*$C67</f>
        <v>0</v>
      </c>
    </row>
    <row r="68" spans="1:21" ht="17.399999999999999" x14ac:dyDescent="0.3">
      <c r="A68" s="21"/>
      <c r="B68" s="34"/>
      <c r="C68" s="35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6"/>
      <c r="P68" s="36"/>
      <c r="Q68" s="36"/>
      <c r="R68" s="36"/>
      <c r="S68" s="36"/>
      <c r="T68" s="36"/>
      <c r="U68" s="36"/>
    </row>
    <row r="69" spans="1:21" ht="17.399999999999999" x14ac:dyDescent="0.3">
      <c r="A69" s="67"/>
      <c r="B69" s="68" t="s">
        <v>38</v>
      </c>
      <c r="C69" s="28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2"/>
      <c r="P69" s="12"/>
      <c r="Q69" s="12"/>
      <c r="R69" s="12"/>
      <c r="S69" s="12"/>
      <c r="T69" s="12"/>
      <c r="U69" s="12"/>
    </row>
    <row r="70" spans="1:21" ht="17.399999999999999" x14ac:dyDescent="0.3">
      <c r="A70" s="67"/>
      <c r="B70" s="69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>
        <v>0.25</v>
      </c>
      <c r="N70" s="14">
        <v>0.25</v>
      </c>
      <c r="O70" s="14">
        <v>0.5</v>
      </c>
      <c r="P70" s="14"/>
      <c r="Q70" s="14"/>
      <c r="R70" s="14"/>
      <c r="S70" s="14"/>
      <c r="T70" s="14"/>
      <c r="U70" s="14"/>
    </row>
    <row r="71" spans="1:21" ht="17.399999999999999" x14ac:dyDescent="0.3">
      <c r="A71" s="67"/>
      <c r="B71" s="70"/>
      <c r="C71" s="17">
        <v>340538.95</v>
      </c>
      <c r="D71" s="19">
        <f t="shared" ref="D71:T71" si="29">+D70*$C71</f>
        <v>0</v>
      </c>
      <c r="E71" s="19">
        <f t="shared" si="29"/>
        <v>0</v>
      </c>
      <c r="F71" s="19">
        <f t="shared" si="29"/>
        <v>0</v>
      </c>
      <c r="G71" s="19">
        <f t="shared" si="29"/>
        <v>0</v>
      </c>
      <c r="H71" s="19">
        <f t="shared" si="29"/>
        <v>0</v>
      </c>
      <c r="I71" s="19">
        <f t="shared" si="29"/>
        <v>0</v>
      </c>
      <c r="J71" s="19">
        <f t="shared" si="29"/>
        <v>0</v>
      </c>
      <c r="K71" s="19">
        <f t="shared" si="29"/>
        <v>0</v>
      </c>
      <c r="L71" s="19">
        <f t="shared" si="29"/>
        <v>0</v>
      </c>
      <c r="M71" s="19">
        <f t="shared" si="29"/>
        <v>85134.737500000003</v>
      </c>
      <c r="N71" s="19">
        <f t="shared" si="29"/>
        <v>85134.737500000003</v>
      </c>
      <c r="O71" s="20">
        <f t="shared" si="29"/>
        <v>170269.47500000001</v>
      </c>
      <c r="P71" s="20">
        <f t="shared" si="29"/>
        <v>0</v>
      </c>
      <c r="Q71" s="20">
        <f t="shared" si="29"/>
        <v>0</v>
      </c>
      <c r="R71" s="20">
        <f t="shared" si="29"/>
        <v>0</v>
      </c>
      <c r="S71" s="20">
        <f t="shared" si="29"/>
        <v>0</v>
      </c>
      <c r="T71" s="20">
        <f t="shared" si="29"/>
        <v>0</v>
      </c>
      <c r="U71" s="20">
        <f t="shared" ref="U71" si="30">+U70*$C71</f>
        <v>0</v>
      </c>
    </row>
    <row r="72" spans="1:21" ht="17.399999999999999" x14ac:dyDescent="0.3">
      <c r="A72" s="21"/>
      <c r="B72" s="34"/>
      <c r="C72" s="35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6"/>
      <c r="P72" s="36"/>
      <c r="Q72" s="36"/>
      <c r="R72" s="36"/>
      <c r="S72" s="36"/>
      <c r="T72" s="36"/>
      <c r="U72" s="36"/>
    </row>
    <row r="73" spans="1:21" ht="17.399999999999999" x14ac:dyDescent="0.3">
      <c r="A73" s="67"/>
      <c r="B73" s="68" t="s">
        <v>39</v>
      </c>
      <c r="C73" s="28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2"/>
      <c r="P73" s="12"/>
      <c r="Q73" s="12"/>
      <c r="R73" s="12"/>
      <c r="S73" s="12"/>
      <c r="T73" s="12"/>
      <c r="U73" s="12"/>
    </row>
    <row r="74" spans="1:21" ht="17.399999999999999" x14ac:dyDescent="0.3">
      <c r="A74" s="67"/>
      <c r="B74" s="69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>
        <v>0.5</v>
      </c>
      <c r="Q74" s="14">
        <v>0.5</v>
      </c>
      <c r="R74" s="14"/>
      <c r="S74" s="14"/>
      <c r="T74" s="14"/>
      <c r="U74" s="14"/>
    </row>
    <row r="75" spans="1:21" ht="17.399999999999999" x14ac:dyDescent="0.3">
      <c r="A75" s="67"/>
      <c r="B75" s="70"/>
      <c r="C75" s="17">
        <v>51871.38</v>
      </c>
      <c r="D75" s="19">
        <f t="shared" ref="D75:T75" si="31">+D74*$C75</f>
        <v>0</v>
      </c>
      <c r="E75" s="19">
        <f t="shared" si="31"/>
        <v>0</v>
      </c>
      <c r="F75" s="19">
        <f t="shared" si="31"/>
        <v>0</v>
      </c>
      <c r="G75" s="19">
        <f t="shared" si="31"/>
        <v>0</v>
      </c>
      <c r="H75" s="19">
        <f t="shared" si="31"/>
        <v>0</v>
      </c>
      <c r="I75" s="19">
        <f>+I74*$C75</f>
        <v>0</v>
      </c>
      <c r="J75" s="19">
        <f t="shared" si="31"/>
        <v>0</v>
      </c>
      <c r="K75" s="19">
        <f t="shared" si="31"/>
        <v>0</v>
      </c>
      <c r="L75" s="19">
        <f t="shared" si="31"/>
        <v>0</v>
      </c>
      <c r="M75" s="19">
        <f t="shared" si="31"/>
        <v>0</v>
      </c>
      <c r="N75" s="19">
        <f t="shared" si="31"/>
        <v>0</v>
      </c>
      <c r="O75" s="20">
        <f t="shared" si="31"/>
        <v>0</v>
      </c>
      <c r="P75" s="20">
        <f t="shared" si="31"/>
        <v>25935.69</v>
      </c>
      <c r="Q75" s="20">
        <f t="shared" si="31"/>
        <v>25935.69</v>
      </c>
      <c r="R75" s="20">
        <f t="shared" si="31"/>
        <v>0</v>
      </c>
      <c r="S75" s="20">
        <f t="shared" si="31"/>
        <v>0</v>
      </c>
      <c r="T75" s="20">
        <f t="shared" si="31"/>
        <v>0</v>
      </c>
      <c r="U75" s="20">
        <f t="shared" ref="U75" si="32">+U74*$C75</f>
        <v>0</v>
      </c>
    </row>
    <row r="76" spans="1:21" ht="17.399999999999999" x14ac:dyDescent="0.3">
      <c r="A76" s="21"/>
      <c r="B76" s="34"/>
      <c r="C76" s="35"/>
      <c r="D76" s="36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6"/>
      <c r="P76" s="36"/>
      <c r="Q76" s="36"/>
      <c r="R76" s="36"/>
      <c r="S76" s="36"/>
      <c r="T76" s="36"/>
      <c r="U76" s="36"/>
    </row>
    <row r="77" spans="1:21" ht="17.399999999999999" x14ac:dyDescent="0.3">
      <c r="A77" s="67"/>
      <c r="B77" s="68" t="s">
        <v>40</v>
      </c>
      <c r="C77" s="28"/>
      <c r="D77" s="12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2"/>
      <c r="P77" s="12"/>
      <c r="Q77" s="12"/>
      <c r="R77" s="12"/>
      <c r="S77" s="12"/>
      <c r="T77" s="12"/>
      <c r="U77" s="12"/>
    </row>
    <row r="78" spans="1:21" ht="17.399999999999999" x14ac:dyDescent="0.3">
      <c r="A78" s="67"/>
      <c r="B78" s="69"/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>
        <v>0.25</v>
      </c>
      <c r="R78" s="14">
        <v>0.25</v>
      </c>
      <c r="S78" s="14">
        <v>0.25</v>
      </c>
      <c r="T78" s="14">
        <v>0.25</v>
      </c>
      <c r="U78" s="14"/>
    </row>
    <row r="79" spans="1:21" ht="17.399999999999999" x14ac:dyDescent="0.3">
      <c r="A79" s="67"/>
      <c r="B79" s="70"/>
      <c r="C79" s="17">
        <v>473456.29</v>
      </c>
      <c r="D79" s="19">
        <f t="shared" ref="D79:R79" si="33">+D78*$C79</f>
        <v>0</v>
      </c>
      <c r="E79" s="19">
        <f t="shared" si="33"/>
        <v>0</v>
      </c>
      <c r="F79" s="19">
        <f t="shared" si="33"/>
        <v>0</v>
      </c>
      <c r="G79" s="19">
        <f>+G78*$C79</f>
        <v>0</v>
      </c>
      <c r="H79" s="19">
        <f t="shared" si="33"/>
        <v>0</v>
      </c>
      <c r="I79" s="19">
        <f t="shared" si="33"/>
        <v>0</v>
      </c>
      <c r="J79" s="19">
        <f t="shared" si="33"/>
        <v>0</v>
      </c>
      <c r="K79" s="19">
        <f t="shared" si="33"/>
        <v>0</v>
      </c>
      <c r="L79" s="19">
        <f t="shared" si="33"/>
        <v>0</v>
      </c>
      <c r="M79" s="19">
        <f t="shared" si="33"/>
        <v>0</v>
      </c>
      <c r="N79" s="19">
        <f t="shared" si="33"/>
        <v>0</v>
      </c>
      <c r="O79" s="19">
        <f t="shared" si="33"/>
        <v>0</v>
      </c>
      <c r="P79" s="19">
        <f t="shared" si="33"/>
        <v>0</v>
      </c>
      <c r="Q79" s="19">
        <f t="shared" si="33"/>
        <v>118364.07249999999</v>
      </c>
      <c r="R79" s="19">
        <f t="shared" si="33"/>
        <v>118364.07249999999</v>
      </c>
      <c r="S79" s="20">
        <f t="shared" ref="S79:U79" si="34">+S78*$C79</f>
        <v>118364.07249999999</v>
      </c>
      <c r="T79" s="20">
        <f t="shared" si="34"/>
        <v>118364.07249999999</v>
      </c>
      <c r="U79" s="20">
        <f t="shared" si="34"/>
        <v>0</v>
      </c>
    </row>
    <row r="80" spans="1:21" ht="17.399999999999999" x14ac:dyDescent="0.3">
      <c r="A80" s="21"/>
      <c r="B80" s="34"/>
      <c r="C80" s="35"/>
      <c r="D80" s="36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6"/>
      <c r="P80" s="36"/>
      <c r="Q80" s="36"/>
      <c r="R80" s="36"/>
      <c r="S80" s="36"/>
      <c r="T80" s="36"/>
      <c r="U80" s="36"/>
    </row>
    <row r="81" spans="1:21" ht="17.399999999999999" x14ac:dyDescent="0.3">
      <c r="A81" s="21"/>
      <c r="B81" s="68" t="s">
        <v>41</v>
      </c>
      <c r="C81" s="28"/>
      <c r="D81" s="12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2"/>
      <c r="P81" s="12"/>
      <c r="Q81" s="12"/>
      <c r="R81" s="12"/>
      <c r="S81" s="12"/>
      <c r="T81" s="12"/>
      <c r="U81" s="12"/>
    </row>
    <row r="82" spans="1:21" ht="17.399999999999999" x14ac:dyDescent="0.3">
      <c r="A82" s="21"/>
      <c r="B82" s="69"/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>
        <v>0.25</v>
      </c>
      <c r="S82" s="14">
        <v>0.25</v>
      </c>
      <c r="T82" s="14">
        <v>0.25</v>
      </c>
      <c r="U82" s="14">
        <v>0.25</v>
      </c>
    </row>
    <row r="83" spans="1:21" ht="17.399999999999999" x14ac:dyDescent="0.3">
      <c r="A83" s="21"/>
      <c r="B83" s="70"/>
      <c r="C83" s="17">
        <v>51803</v>
      </c>
      <c r="D83" s="19">
        <f t="shared" ref="D83:T83" si="35">+D82*$C83</f>
        <v>0</v>
      </c>
      <c r="E83" s="19">
        <f t="shared" si="35"/>
        <v>0</v>
      </c>
      <c r="F83" s="19">
        <f t="shared" si="35"/>
        <v>0</v>
      </c>
      <c r="G83" s="19">
        <f t="shared" si="35"/>
        <v>0</v>
      </c>
      <c r="H83" s="19">
        <f t="shared" si="35"/>
        <v>0</v>
      </c>
      <c r="I83" s="19">
        <f t="shared" si="35"/>
        <v>0</v>
      </c>
      <c r="J83" s="19">
        <f t="shared" si="35"/>
        <v>0</v>
      </c>
      <c r="K83" s="19">
        <f t="shared" si="35"/>
        <v>0</v>
      </c>
      <c r="L83" s="19">
        <f t="shared" si="35"/>
        <v>0</v>
      </c>
      <c r="M83" s="19">
        <f t="shared" si="35"/>
        <v>0</v>
      </c>
      <c r="N83" s="19">
        <f t="shared" si="35"/>
        <v>0</v>
      </c>
      <c r="O83" s="20">
        <f t="shared" si="35"/>
        <v>0</v>
      </c>
      <c r="P83" s="20">
        <f t="shared" si="35"/>
        <v>0</v>
      </c>
      <c r="Q83" s="20">
        <f t="shared" si="35"/>
        <v>0</v>
      </c>
      <c r="R83" s="20">
        <f t="shared" si="35"/>
        <v>12950.75</v>
      </c>
      <c r="S83" s="20">
        <f t="shared" si="35"/>
        <v>12950.75</v>
      </c>
      <c r="T83" s="20">
        <f t="shared" si="35"/>
        <v>12950.75</v>
      </c>
      <c r="U83" s="20">
        <f t="shared" ref="U83" si="36">+U82*$C83</f>
        <v>12950.75</v>
      </c>
    </row>
    <row r="84" spans="1:21" ht="17.399999999999999" x14ac:dyDescent="0.3">
      <c r="A84" s="21"/>
      <c r="B84" s="68" t="s">
        <v>42</v>
      </c>
      <c r="C84" s="1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1:21" ht="17.399999999999999" x14ac:dyDescent="0.3">
      <c r="A85" s="21"/>
      <c r="B85" s="69"/>
      <c r="C85" s="13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>
        <v>0.5</v>
      </c>
      <c r="U85" s="14">
        <v>0.5</v>
      </c>
    </row>
    <row r="86" spans="1:21" ht="17.399999999999999" x14ac:dyDescent="0.3">
      <c r="A86" s="21"/>
      <c r="B86" s="70"/>
      <c r="C86" s="17">
        <v>16346.46</v>
      </c>
      <c r="D86" s="19">
        <f t="shared" ref="D86:J86" si="37">+D85*$C86</f>
        <v>0</v>
      </c>
      <c r="E86" s="19">
        <f t="shared" si="37"/>
        <v>0</v>
      </c>
      <c r="F86" s="19">
        <f t="shared" si="37"/>
        <v>0</v>
      </c>
      <c r="G86" s="19">
        <f t="shared" si="37"/>
        <v>0</v>
      </c>
      <c r="H86" s="19">
        <f t="shared" si="37"/>
        <v>0</v>
      </c>
      <c r="I86" s="19">
        <f t="shared" si="37"/>
        <v>0</v>
      </c>
      <c r="J86" s="19">
        <f t="shared" si="37"/>
        <v>0</v>
      </c>
      <c r="K86" s="19">
        <f>+K85*$C86</f>
        <v>0</v>
      </c>
      <c r="L86" s="19">
        <f t="shared" ref="L86:T86" si="38">+L85*$C86</f>
        <v>0</v>
      </c>
      <c r="M86" s="19">
        <f t="shared" si="38"/>
        <v>0</v>
      </c>
      <c r="N86" s="19">
        <f t="shared" si="38"/>
        <v>0</v>
      </c>
      <c r="O86" s="19">
        <f t="shared" si="38"/>
        <v>0</v>
      </c>
      <c r="P86" s="19">
        <f t="shared" si="38"/>
        <v>0</v>
      </c>
      <c r="Q86" s="19">
        <f t="shared" si="38"/>
        <v>0</v>
      </c>
      <c r="R86" s="19">
        <f t="shared" si="38"/>
        <v>0</v>
      </c>
      <c r="S86" s="19">
        <f t="shared" si="38"/>
        <v>0</v>
      </c>
      <c r="T86" s="19">
        <f t="shared" si="38"/>
        <v>8173.23</v>
      </c>
      <c r="U86" s="19">
        <f t="shared" ref="U86" si="39">+U85*$C86</f>
        <v>8173.23</v>
      </c>
    </row>
    <row r="87" spans="1:21" ht="17.399999999999999" x14ac:dyDescent="0.3">
      <c r="A87" s="21"/>
      <c r="B87" s="22"/>
      <c r="C87" s="32"/>
      <c r="D87" s="38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8"/>
      <c r="P87" s="38"/>
      <c r="Q87" s="38"/>
      <c r="R87" s="38"/>
      <c r="S87" s="38"/>
      <c r="T87" s="38"/>
      <c r="U87" s="38"/>
    </row>
    <row r="88" spans="1:21" ht="17.399999999999999" x14ac:dyDescent="0.3">
      <c r="A88" s="21"/>
      <c r="B88" s="68" t="s">
        <v>43</v>
      </c>
      <c r="C88" s="28"/>
      <c r="D88" s="12"/>
      <c r="E88" s="11"/>
      <c r="F88" s="11"/>
      <c r="G88" s="11"/>
      <c r="H88" s="11"/>
      <c r="I88" s="12"/>
      <c r="J88" s="11"/>
      <c r="K88" s="11"/>
      <c r="L88" s="11"/>
      <c r="M88" s="11"/>
      <c r="N88" s="11"/>
      <c r="O88" s="12"/>
      <c r="P88" s="12"/>
      <c r="Q88" s="12"/>
      <c r="R88" s="12"/>
      <c r="S88" s="12"/>
      <c r="T88" s="12"/>
      <c r="U88" s="12"/>
    </row>
    <row r="89" spans="1:21" ht="17.399999999999999" x14ac:dyDescent="0.3">
      <c r="A89" s="21"/>
      <c r="B89" s="69"/>
      <c r="C89" s="13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>
        <v>0.5</v>
      </c>
      <c r="U89" s="14">
        <v>0.5</v>
      </c>
    </row>
    <row r="90" spans="1:21" ht="17.399999999999999" x14ac:dyDescent="0.3">
      <c r="A90" s="21"/>
      <c r="B90" s="70"/>
      <c r="C90" s="17">
        <v>35126</v>
      </c>
      <c r="D90" s="19">
        <f t="shared" ref="D90:T90" si="40">+D89*$C90</f>
        <v>0</v>
      </c>
      <c r="E90" s="19">
        <f t="shared" si="40"/>
        <v>0</v>
      </c>
      <c r="F90" s="19">
        <f t="shared" si="40"/>
        <v>0</v>
      </c>
      <c r="G90" s="19">
        <f t="shared" si="40"/>
        <v>0</v>
      </c>
      <c r="H90" s="19">
        <f t="shared" si="40"/>
        <v>0</v>
      </c>
      <c r="I90" s="19">
        <f t="shared" si="40"/>
        <v>0</v>
      </c>
      <c r="J90" s="19">
        <f t="shared" si="40"/>
        <v>0</v>
      </c>
      <c r="K90" s="19">
        <f t="shared" si="40"/>
        <v>0</v>
      </c>
      <c r="L90" s="19">
        <f t="shared" si="40"/>
        <v>0</v>
      </c>
      <c r="M90" s="19">
        <f t="shared" si="40"/>
        <v>0</v>
      </c>
      <c r="N90" s="19">
        <f t="shared" si="40"/>
        <v>0</v>
      </c>
      <c r="O90" s="19">
        <f t="shared" si="40"/>
        <v>0</v>
      </c>
      <c r="P90" s="19">
        <f t="shared" si="40"/>
        <v>0</v>
      </c>
      <c r="Q90" s="19">
        <f t="shared" si="40"/>
        <v>0</v>
      </c>
      <c r="R90" s="19">
        <f t="shared" si="40"/>
        <v>0</v>
      </c>
      <c r="S90" s="19">
        <f t="shared" si="40"/>
        <v>0</v>
      </c>
      <c r="T90" s="19">
        <f t="shared" si="40"/>
        <v>17563</v>
      </c>
      <c r="U90" s="20">
        <f t="shared" ref="U90" si="41">+U89*$C90</f>
        <v>17563</v>
      </c>
    </row>
    <row r="91" spans="1:21" ht="17.399999999999999" x14ac:dyDescent="0.3">
      <c r="A91" s="21"/>
      <c r="B91" s="34"/>
      <c r="C91" s="35"/>
      <c r="D91" s="36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6"/>
      <c r="P91" s="36"/>
      <c r="Q91" s="36"/>
      <c r="R91" s="36"/>
      <c r="S91" s="36"/>
      <c r="T91" s="36"/>
      <c r="U91" s="36"/>
    </row>
    <row r="92" spans="1:21" ht="17.399999999999999" x14ac:dyDescent="0.3">
      <c r="A92" s="21"/>
      <c r="B92" s="68" t="s">
        <v>44</v>
      </c>
      <c r="C92" s="28"/>
      <c r="D92" s="12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2"/>
      <c r="P92" s="12"/>
      <c r="Q92" s="12"/>
      <c r="R92" s="12"/>
      <c r="S92" s="12"/>
      <c r="T92" s="12"/>
      <c r="U92" s="12"/>
    </row>
    <row r="93" spans="1:21" ht="17.399999999999999" x14ac:dyDescent="0.3">
      <c r="A93" s="21"/>
      <c r="B93" s="69"/>
      <c r="C93" s="13"/>
      <c r="D93" s="14">
        <v>0.15</v>
      </c>
      <c r="E93" s="14">
        <v>0.15</v>
      </c>
      <c r="F93" s="14">
        <v>0.15</v>
      </c>
      <c r="G93" s="14">
        <v>0.15</v>
      </c>
      <c r="H93" s="14">
        <v>0.15</v>
      </c>
      <c r="I93" s="14">
        <v>0.15</v>
      </c>
      <c r="J93" s="14">
        <v>0.1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ht="17.399999999999999" x14ac:dyDescent="0.3">
      <c r="A94" s="21"/>
      <c r="B94" s="70"/>
      <c r="C94" s="17">
        <v>2037260.58</v>
      </c>
      <c r="D94" s="19">
        <f t="shared" ref="D94:G94" si="42">+D93*$C94</f>
        <v>305589.087</v>
      </c>
      <c r="E94" s="19">
        <f t="shared" si="42"/>
        <v>305589.087</v>
      </c>
      <c r="F94" s="19">
        <f t="shared" si="42"/>
        <v>305589.087</v>
      </c>
      <c r="G94" s="19">
        <f t="shared" si="42"/>
        <v>305589.087</v>
      </c>
      <c r="H94" s="19">
        <f>+H93*$C94</f>
        <v>305589.087</v>
      </c>
      <c r="I94" s="19">
        <f>+I93*$C94</f>
        <v>305589.087</v>
      </c>
      <c r="J94" s="19">
        <f>+J93*$C94</f>
        <v>203726.05800000002</v>
      </c>
      <c r="K94" s="19">
        <f>+K93*$C94</f>
        <v>0</v>
      </c>
      <c r="L94" s="20">
        <f t="shared" ref="L94:T94" si="43">+L93*$C94</f>
        <v>0</v>
      </c>
      <c r="M94" s="20">
        <f t="shared" si="43"/>
        <v>0</v>
      </c>
      <c r="N94" s="20">
        <f t="shared" si="43"/>
        <v>0</v>
      </c>
      <c r="O94" s="20">
        <f t="shared" si="43"/>
        <v>0</v>
      </c>
      <c r="P94" s="20">
        <f t="shared" si="43"/>
        <v>0</v>
      </c>
      <c r="Q94" s="20">
        <f t="shared" si="43"/>
        <v>0</v>
      </c>
      <c r="R94" s="20">
        <f t="shared" si="43"/>
        <v>0</v>
      </c>
      <c r="S94" s="20">
        <f t="shared" si="43"/>
        <v>0</v>
      </c>
      <c r="T94" s="20">
        <f t="shared" si="43"/>
        <v>0</v>
      </c>
      <c r="U94" s="20">
        <f t="shared" ref="U94" si="44">+U93*$C94</f>
        <v>0</v>
      </c>
    </row>
    <row r="95" spans="1:21" ht="17.399999999999999" x14ac:dyDescent="0.3">
      <c r="A95" s="21"/>
      <c r="B95" s="34"/>
      <c r="C95" s="35"/>
      <c r="D95" s="36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6"/>
      <c r="P95" s="36"/>
      <c r="Q95" s="36"/>
      <c r="R95" s="36"/>
      <c r="S95" s="36"/>
      <c r="T95" s="36"/>
      <c r="U95" s="36"/>
    </row>
    <row r="96" spans="1:21" ht="17.399999999999999" x14ac:dyDescent="0.3">
      <c r="A96" s="21"/>
      <c r="B96" s="68" t="s">
        <v>57</v>
      </c>
      <c r="C96" s="28"/>
      <c r="D96" s="12"/>
      <c r="E96" s="11"/>
      <c r="F96" s="11"/>
      <c r="G96" s="11"/>
      <c r="H96" s="11"/>
      <c r="I96" s="11"/>
      <c r="J96" s="11"/>
      <c r="K96" s="11"/>
      <c r="L96" s="12"/>
      <c r="M96" s="11"/>
      <c r="N96" s="11"/>
      <c r="O96" s="12"/>
      <c r="P96" s="12"/>
      <c r="Q96" s="12"/>
      <c r="R96" s="12"/>
      <c r="S96" s="12"/>
      <c r="T96" s="12"/>
      <c r="U96" s="12"/>
    </row>
    <row r="97" spans="1:21" ht="17.399999999999999" x14ac:dyDescent="0.3">
      <c r="A97" s="21"/>
      <c r="B97" s="69"/>
      <c r="C97" s="13"/>
      <c r="D97" s="14"/>
      <c r="E97" s="14"/>
      <c r="F97" s="14"/>
      <c r="G97" s="14"/>
      <c r="H97" s="14"/>
      <c r="I97" s="14">
        <v>0.15</v>
      </c>
      <c r="J97" s="14">
        <v>0.15</v>
      </c>
      <c r="K97" s="14">
        <v>0.15</v>
      </c>
      <c r="L97" s="14">
        <v>0.15</v>
      </c>
      <c r="M97" s="14">
        <v>0.15</v>
      </c>
      <c r="N97" s="14">
        <v>0.15</v>
      </c>
      <c r="O97" s="14">
        <v>0.1</v>
      </c>
      <c r="P97" s="14"/>
      <c r="Q97" s="14"/>
      <c r="R97" s="14"/>
      <c r="S97" s="14"/>
      <c r="T97" s="14"/>
      <c r="U97" s="14"/>
    </row>
    <row r="98" spans="1:21" ht="17.399999999999999" x14ac:dyDescent="0.3">
      <c r="A98" s="21"/>
      <c r="B98" s="70"/>
      <c r="C98" s="17">
        <v>446852.35</v>
      </c>
      <c r="D98" s="19">
        <f t="shared" ref="D98:F98" si="45">+D97*$C98</f>
        <v>0</v>
      </c>
      <c r="E98" s="19">
        <f t="shared" si="45"/>
        <v>0</v>
      </c>
      <c r="F98" s="19">
        <f t="shared" si="45"/>
        <v>0</v>
      </c>
      <c r="G98" s="19">
        <f t="shared" ref="G98:T98" si="46">+G97*$C98</f>
        <v>0</v>
      </c>
      <c r="H98" s="19">
        <f t="shared" si="46"/>
        <v>0</v>
      </c>
      <c r="I98" s="19">
        <f t="shared" si="46"/>
        <v>67027.852499999994</v>
      </c>
      <c r="J98" s="19">
        <f t="shared" si="46"/>
        <v>67027.852499999994</v>
      </c>
      <c r="K98" s="19">
        <f t="shared" si="46"/>
        <v>67027.852499999994</v>
      </c>
      <c r="L98" s="19">
        <f t="shared" si="46"/>
        <v>67027.852499999994</v>
      </c>
      <c r="M98" s="19">
        <f t="shared" si="46"/>
        <v>67027.852499999994</v>
      </c>
      <c r="N98" s="19">
        <f t="shared" si="46"/>
        <v>67027.852499999994</v>
      </c>
      <c r="O98" s="20">
        <f t="shared" si="46"/>
        <v>44685.235000000001</v>
      </c>
      <c r="P98" s="20">
        <f t="shared" si="46"/>
        <v>0</v>
      </c>
      <c r="Q98" s="20">
        <f t="shared" si="46"/>
        <v>0</v>
      </c>
      <c r="R98" s="20">
        <f t="shared" si="46"/>
        <v>0</v>
      </c>
      <c r="S98" s="20">
        <f t="shared" si="46"/>
        <v>0</v>
      </c>
      <c r="T98" s="20">
        <f t="shared" si="46"/>
        <v>0</v>
      </c>
      <c r="U98" s="20">
        <f t="shared" ref="U98" si="47">+U97*$C98</f>
        <v>0</v>
      </c>
    </row>
    <row r="99" spans="1:21" ht="17.399999999999999" x14ac:dyDescent="0.3">
      <c r="A99" s="21"/>
      <c r="B99" s="22"/>
      <c r="C99" s="32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</row>
    <row r="100" spans="1:21" ht="17.399999999999999" x14ac:dyDescent="0.3">
      <c r="A100" s="21"/>
      <c r="B100" s="68" t="s">
        <v>58</v>
      </c>
      <c r="C100" s="28"/>
      <c r="D100" s="12"/>
      <c r="E100" s="11"/>
      <c r="F100" s="11"/>
      <c r="G100" s="11"/>
      <c r="H100" s="12"/>
      <c r="I100" s="11"/>
      <c r="J100" s="11"/>
      <c r="K100" s="11"/>
      <c r="L100" s="11"/>
      <c r="M100" s="11"/>
      <c r="N100" s="11"/>
      <c r="O100" s="12"/>
      <c r="P100" s="12"/>
      <c r="Q100" s="12"/>
      <c r="R100" s="12"/>
      <c r="S100" s="12"/>
      <c r="T100" s="12"/>
      <c r="U100" s="12"/>
    </row>
    <row r="101" spans="1:21" ht="17.399999999999999" x14ac:dyDescent="0.3">
      <c r="A101" s="21"/>
      <c r="B101" s="69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14">
        <v>0.15</v>
      </c>
      <c r="N101" s="14">
        <v>0.15</v>
      </c>
      <c r="O101" s="14">
        <v>0.15</v>
      </c>
      <c r="P101" s="14">
        <v>0.15</v>
      </c>
      <c r="Q101" s="14">
        <v>0.15</v>
      </c>
      <c r="R101" s="14">
        <v>0.15</v>
      </c>
      <c r="S101" s="14">
        <v>0.1</v>
      </c>
      <c r="T101" s="14"/>
      <c r="U101" s="14"/>
    </row>
    <row r="102" spans="1:21" ht="17.399999999999999" x14ac:dyDescent="0.3">
      <c r="A102" s="21"/>
      <c r="B102" s="70"/>
      <c r="C102" s="17">
        <v>403340.66</v>
      </c>
      <c r="D102" s="19">
        <f t="shared" ref="D102:G102" si="48">+D101*$C102</f>
        <v>0</v>
      </c>
      <c r="E102" s="19">
        <f t="shared" si="48"/>
        <v>0</v>
      </c>
      <c r="F102" s="19">
        <f t="shared" si="48"/>
        <v>0</v>
      </c>
      <c r="G102" s="19">
        <f t="shared" si="48"/>
        <v>0</v>
      </c>
      <c r="H102" s="19">
        <f>+H101*$C102</f>
        <v>0</v>
      </c>
      <c r="I102" s="19">
        <f>+I101*$C102</f>
        <v>0</v>
      </c>
      <c r="J102" s="19">
        <f>+J101*$C102</f>
        <v>0</v>
      </c>
      <c r="K102" s="19">
        <f>+K101*$C102</f>
        <v>0</v>
      </c>
      <c r="L102" s="19">
        <f t="shared" ref="L102:T102" si="49">+L101*$C102</f>
        <v>0</v>
      </c>
      <c r="M102" s="19">
        <f t="shared" si="49"/>
        <v>60501.098999999995</v>
      </c>
      <c r="N102" s="19">
        <f t="shared" si="49"/>
        <v>60501.098999999995</v>
      </c>
      <c r="O102" s="20">
        <f t="shared" si="49"/>
        <v>60501.098999999995</v>
      </c>
      <c r="P102" s="20">
        <f t="shared" si="49"/>
        <v>60501.098999999995</v>
      </c>
      <c r="Q102" s="20">
        <f t="shared" si="49"/>
        <v>60501.098999999995</v>
      </c>
      <c r="R102" s="20">
        <f t="shared" si="49"/>
        <v>60501.098999999995</v>
      </c>
      <c r="S102" s="20">
        <f t="shared" si="49"/>
        <v>40334.065999999999</v>
      </c>
      <c r="T102" s="20">
        <f t="shared" si="49"/>
        <v>0</v>
      </c>
      <c r="U102" s="20">
        <f t="shared" ref="U102" si="50">+U101*$C102</f>
        <v>0</v>
      </c>
    </row>
    <row r="103" spans="1:21" ht="17.399999999999999" x14ac:dyDescent="0.3">
      <c r="A103" s="21"/>
      <c r="B103" s="22"/>
      <c r="C103" s="32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</row>
    <row r="104" spans="1:21" ht="17.399999999999999" x14ac:dyDescent="0.3">
      <c r="A104" s="21"/>
      <c r="B104" s="68" t="s">
        <v>45</v>
      </c>
      <c r="C104" s="28"/>
      <c r="D104" s="12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2"/>
      <c r="P104" s="12"/>
      <c r="Q104" s="12"/>
      <c r="R104" s="12"/>
      <c r="S104" s="12"/>
      <c r="T104" s="12"/>
      <c r="U104" s="12"/>
    </row>
    <row r="105" spans="1:21" ht="17.399999999999999" x14ac:dyDescent="0.3">
      <c r="A105" s="21"/>
      <c r="B105" s="69"/>
      <c r="C105" s="13"/>
      <c r="D105" s="14"/>
      <c r="E105" s="14"/>
      <c r="F105" s="14"/>
      <c r="G105" s="14"/>
      <c r="H105" s="14"/>
      <c r="I105" s="14">
        <v>0.25</v>
      </c>
      <c r="J105" s="14">
        <v>0.25</v>
      </c>
      <c r="K105" s="14">
        <v>0.25</v>
      </c>
      <c r="L105" s="14">
        <v>0.25</v>
      </c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 ht="17.399999999999999" x14ac:dyDescent="0.3">
      <c r="A106" s="21"/>
      <c r="B106" s="70"/>
      <c r="C106" s="17">
        <v>363489.88</v>
      </c>
      <c r="D106" s="19">
        <f t="shared" ref="D106:H106" si="51">+D105*$C106</f>
        <v>0</v>
      </c>
      <c r="E106" s="19">
        <f t="shared" si="51"/>
        <v>0</v>
      </c>
      <c r="F106" s="19">
        <f t="shared" si="51"/>
        <v>0</v>
      </c>
      <c r="G106" s="19">
        <f t="shared" si="51"/>
        <v>0</v>
      </c>
      <c r="H106" s="19">
        <f t="shared" si="51"/>
        <v>0</v>
      </c>
      <c r="I106" s="19">
        <f>+I105*$C106</f>
        <v>90872.47</v>
      </c>
      <c r="J106" s="19">
        <f>+J105*$C106</f>
        <v>90872.47</v>
      </c>
      <c r="K106" s="19">
        <f>+K105*$C106</f>
        <v>90872.47</v>
      </c>
      <c r="L106" s="19">
        <f>+L105*$C106</f>
        <v>90872.47</v>
      </c>
      <c r="M106" s="19">
        <f t="shared" ref="M106:T106" si="52">+M105*$C106</f>
        <v>0</v>
      </c>
      <c r="N106" s="19">
        <f t="shared" si="52"/>
        <v>0</v>
      </c>
      <c r="O106" s="19">
        <f t="shared" si="52"/>
        <v>0</v>
      </c>
      <c r="P106" s="19">
        <f t="shared" si="52"/>
        <v>0</v>
      </c>
      <c r="Q106" s="19">
        <f t="shared" si="52"/>
        <v>0</v>
      </c>
      <c r="R106" s="19">
        <f t="shared" si="52"/>
        <v>0</v>
      </c>
      <c r="S106" s="19">
        <f t="shared" si="52"/>
        <v>0</v>
      </c>
      <c r="T106" s="19">
        <f t="shared" si="52"/>
        <v>0</v>
      </c>
      <c r="U106" s="20">
        <f t="shared" ref="U106" si="53">+U105*$C106</f>
        <v>0</v>
      </c>
    </row>
    <row r="107" spans="1:21" ht="17.399999999999999" x14ac:dyDescent="0.3">
      <c r="A107" s="21"/>
      <c r="B107" s="22"/>
      <c r="C107" s="32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</row>
    <row r="108" spans="1:21" ht="17.399999999999999" x14ac:dyDescent="0.3">
      <c r="A108" s="21"/>
      <c r="B108" s="68" t="s">
        <v>46</v>
      </c>
      <c r="C108" s="28"/>
      <c r="D108" s="12"/>
      <c r="E108" s="11"/>
      <c r="F108" s="11"/>
      <c r="G108" s="11"/>
      <c r="H108" s="11"/>
      <c r="I108" s="12"/>
      <c r="J108" s="11"/>
      <c r="K108" s="11"/>
      <c r="L108" s="11"/>
      <c r="M108" s="11"/>
      <c r="N108" s="11"/>
      <c r="O108" s="12"/>
      <c r="P108" s="12"/>
      <c r="Q108" s="12"/>
      <c r="R108" s="12"/>
      <c r="S108" s="12"/>
      <c r="T108" s="12"/>
      <c r="U108" s="12"/>
    </row>
    <row r="109" spans="1:21" ht="17.399999999999999" x14ac:dyDescent="0.3">
      <c r="A109" s="21"/>
      <c r="B109" s="69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>
        <v>0.25</v>
      </c>
      <c r="P109" s="14">
        <v>0.25</v>
      </c>
      <c r="Q109" s="14">
        <v>0.25</v>
      </c>
      <c r="R109" s="14">
        <v>0.25</v>
      </c>
      <c r="S109" s="14"/>
      <c r="T109" s="14"/>
      <c r="U109" s="14"/>
    </row>
    <row r="110" spans="1:21" ht="17.399999999999999" x14ac:dyDescent="0.3">
      <c r="A110" s="21"/>
      <c r="B110" s="70"/>
      <c r="C110" s="17">
        <v>181159.34</v>
      </c>
      <c r="D110" s="19">
        <f t="shared" ref="D110" si="54">+D109*$C110</f>
        <v>0</v>
      </c>
      <c r="E110" s="19">
        <f t="shared" ref="E110" si="55">+E109*$C110</f>
        <v>0</v>
      </c>
      <c r="F110" s="19">
        <f t="shared" ref="F110" si="56">+F109*$C110</f>
        <v>0</v>
      </c>
      <c r="G110" s="19">
        <f t="shared" ref="G110:H110" si="57">+G109*$C110</f>
        <v>0</v>
      </c>
      <c r="H110" s="19">
        <f t="shared" si="57"/>
        <v>0</v>
      </c>
      <c r="I110" s="19">
        <f>+I109*$C110</f>
        <v>0</v>
      </c>
      <c r="J110" s="19">
        <f>+J109*$C110</f>
        <v>0</v>
      </c>
      <c r="K110" s="19">
        <f>+K109*$C110</f>
        <v>0</v>
      </c>
      <c r="L110" s="19">
        <f>+L109*$C110</f>
        <v>0</v>
      </c>
      <c r="M110" s="19">
        <f t="shared" ref="M110:T110" si="58">+M109*$C110</f>
        <v>0</v>
      </c>
      <c r="N110" s="19">
        <f t="shared" si="58"/>
        <v>0</v>
      </c>
      <c r="O110" s="20">
        <f t="shared" si="58"/>
        <v>45289.834999999999</v>
      </c>
      <c r="P110" s="20">
        <f t="shared" si="58"/>
        <v>45289.834999999999</v>
      </c>
      <c r="Q110" s="20">
        <f t="shared" si="58"/>
        <v>45289.834999999999</v>
      </c>
      <c r="R110" s="20">
        <f t="shared" si="58"/>
        <v>45289.834999999999</v>
      </c>
      <c r="S110" s="20">
        <f t="shared" si="58"/>
        <v>0</v>
      </c>
      <c r="T110" s="20">
        <f t="shared" si="58"/>
        <v>0</v>
      </c>
      <c r="U110" s="20">
        <f t="shared" ref="U110" si="59">+U109*$C110</f>
        <v>0</v>
      </c>
    </row>
    <row r="111" spans="1:21" ht="17.399999999999999" x14ac:dyDescent="0.3">
      <c r="A111" s="21"/>
      <c r="B111" s="22"/>
      <c r="C111" s="32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</row>
    <row r="112" spans="1:21" ht="17.399999999999999" x14ac:dyDescent="0.3">
      <c r="A112" s="21"/>
      <c r="B112" s="68" t="s">
        <v>47</v>
      </c>
      <c r="C112" s="28"/>
      <c r="D112" s="12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2"/>
      <c r="P112" s="12"/>
      <c r="Q112" s="12"/>
      <c r="R112" s="12"/>
      <c r="S112" s="12"/>
      <c r="T112" s="12"/>
      <c r="U112" s="12"/>
    </row>
    <row r="113" spans="1:21" ht="17.399999999999999" x14ac:dyDescent="0.3">
      <c r="A113" s="21"/>
      <c r="B113" s="69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>
        <v>0.25</v>
      </c>
      <c r="S113" s="14">
        <v>0.25</v>
      </c>
      <c r="T113" s="14">
        <v>0.25</v>
      </c>
      <c r="U113" s="14">
        <v>0.25</v>
      </c>
    </row>
    <row r="114" spans="1:21" ht="17.399999999999999" x14ac:dyDescent="0.3">
      <c r="A114" s="21"/>
      <c r="B114" s="70"/>
      <c r="C114" s="17">
        <v>47600.39</v>
      </c>
      <c r="D114" s="19">
        <f t="shared" ref="D114:E114" si="60">+D113*$C114</f>
        <v>0</v>
      </c>
      <c r="E114" s="19">
        <f t="shared" si="60"/>
        <v>0</v>
      </c>
      <c r="F114" s="19">
        <f>+F113*$C114</f>
        <v>0</v>
      </c>
      <c r="G114" s="19">
        <f>+G113*$C114</f>
        <v>0</v>
      </c>
      <c r="H114" s="19">
        <f>+H113*$C114</f>
        <v>0</v>
      </c>
      <c r="I114" s="19">
        <f>+I113*$C114</f>
        <v>0</v>
      </c>
      <c r="J114" s="19">
        <f t="shared" ref="J114:U114" si="61">+J113*$C114</f>
        <v>0</v>
      </c>
      <c r="K114" s="19">
        <f t="shared" si="61"/>
        <v>0</v>
      </c>
      <c r="L114" s="19">
        <f t="shared" si="61"/>
        <v>0</v>
      </c>
      <c r="M114" s="19">
        <f t="shared" si="61"/>
        <v>0</v>
      </c>
      <c r="N114" s="19">
        <f t="shared" si="61"/>
        <v>0</v>
      </c>
      <c r="O114" s="19">
        <f t="shared" si="61"/>
        <v>0</v>
      </c>
      <c r="P114" s="19">
        <f t="shared" si="61"/>
        <v>0</v>
      </c>
      <c r="Q114" s="19">
        <f t="shared" si="61"/>
        <v>0</v>
      </c>
      <c r="R114" s="19">
        <f t="shared" si="61"/>
        <v>11900.0975</v>
      </c>
      <c r="S114" s="19">
        <f t="shared" si="61"/>
        <v>11900.0975</v>
      </c>
      <c r="T114" s="19">
        <f t="shared" si="61"/>
        <v>11900.0975</v>
      </c>
      <c r="U114" s="19">
        <f t="shared" si="61"/>
        <v>11900.0975</v>
      </c>
    </row>
    <row r="115" spans="1:21" ht="17.399999999999999" x14ac:dyDescent="0.3">
      <c r="A115" s="21"/>
      <c r="B115" s="22"/>
      <c r="C115" s="32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</row>
    <row r="116" spans="1:21" ht="17.399999999999999" x14ac:dyDescent="0.3">
      <c r="A116" s="21"/>
      <c r="B116" s="68" t="s">
        <v>48</v>
      </c>
      <c r="C116" s="28"/>
      <c r="D116" s="12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2"/>
      <c r="P116" s="12"/>
      <c r="Q116" s="12"/>
      <c r="R116" s="12"/>
      <c r="S116" s="12"/>
      <c r="T116" s="12"/>
      <c r="U116" s="12"/>
    </row>
    <row r="117" spans="1:21" ht="17.399999999999999" x14ac:dyDescent="0.3">
      <c r="A117" s="21"/>
      <c r="B117" s="69"/>
      <c r="C117" s="13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/>
      <c r="P117" s="14">
        <v>0.25</v>
      </c>
      <c r="Q117" s="14">
        <v>0.25</v>
      </c>
      <c r="R117" s="14">
        <v>0.25</v>
      </c>
      <c r="S117" s="14">
        <v>0.25</v>
      </c>
      <c r="T117" s="16"/>
      <c r="U117" s="16"/>
    </row>
    <row r="118" spans="1:21" ht="17.399999999999999" x14ac:dyDescent="0.3">
      <c r="A118" s="21"/>
      <c r="B118" s="70"/>
      <c r="C118" s="17">
        <v>113705.5</v>
      </c>
      <c r="D118" s="19">
        <f t="shared" ref="D118:H118" si="62">+D117*$C118</f>
        <v>0</v>
      </c>
      <c r="E118" s="19">
        <f t="shared" si="62"/>
        <v>0</v>
      </c>
      <c r="F118" s="19">
        <f t="shared" si="62"/>
        <v>0</v>
      </c>
      <c r="G118" s="19">
        <f t="shared" si="62"/>
        <v>0</v>
      </c>
      <c r="H118" s="19">
        <f t="shared" si="62"/>
        <v>0</v>
      </c>
      <c r="I118" s="19">
        <f>+I117*$C118</f>
        <v>0</v>
      </c>
      <c r="J118" s="19">
        <f>+J117*$C118</f>
        <v>0</v>
      </c>
      <c r="K118" s="19">
        <f>+K117*$C118</f>
        <v>0</v>
      </c>
      <c r="L118" s="19">
        <f>+L117*$C118</f>
        <v>0</v>
      </c>
      <c r="M118" s="19">
        <f t="shared" ref="M118:U118" si="63">+M117*$C118</f>
        <v>0</v>
      </c>
      <c r="N118" s="19">
        <f t="shared" si="63"/>
        <v>0</v>
      </c>
      <c r="O118" s="19">
        <f t="shared" si="63"/>
        <v>0</v>
      </c>
      <c r="P118" s="19">
        <f t="shared" si="63"/>
        <v>28426.375</v>
      </c>
      <c r="Q118" s="19">
        <f t="shared" si="63"/>
        <v>28426.375</v>
      </c>
      <c r="R118" s="19">
        <f t="shared" si="63"/>
        <v>28426.375</v>
      </c>
      <c r="S118" s="19">
        <f t="shared" si="63"/>
        <v>28426.375</v>
      </c>
      <c r="T118" s="19">
        <f t="shared" si="63"/>
        <v>0</v>
      </c>
      <c r="U118" s="19">
        <f t="shared" si="63"/>
        <v>0</v>
      </c>
    </row>
    <row r="119" spans="1:21" ht="17.399999999999999" x14ac:dyDescent="0.3">
      <c r="A119" s="21"/>
      <c r="B119" s="22"/>
      <c r="C119" s="32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</row>
    <row r="120" spans="1:21" ht="17.399999999999999" x14ac:dyDescent="0.3">
      <c r="A120" s="21"/>
      <c r="B120" s="68" t="s">
        <v>49</v>
      </c>
      <c r="C120" s="28"/>
      <c r="D120" s="12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2"/>
      <c r="P120" s="12"/>
      <c r="Q120" s="12"/>
      <c r="R120" s="12"/>
      <c r="S120" s="12"/>
      <c r="T120" s="12"/>
      <c r="U120" s="12"/>
    </row>
    <row r="121" spans="1:21" ht="17.399999999999999" x14ac:dyDescent="0.3">
      <c r="A121" s="21"/>
      <c r="B121" s="69"/>
      <c r="C121" s="13"/>
      <c r="D121" s="16"/>
      <c r="E121" s="15"/>
      <c r="F121" s="15"/>
      <c r="G121" s="15"/>
      <c r="H121" s="14">
        <v>0.25</v>
      </c>
      <c r="I121" s="14">
        <v>0.25</v>
      </c>
      <c r="J121" s="14">
        <v>0.25</v>
      </c>
      <c r="K121" s="14">
        <v>0.25</v>
      </c>
      <c r="L121" s="15"/>
      <c r="M121" s="15"/>
      <c r="N121" s="15"/>
      <c r="O121" s="16"/>
      <c r="P121" s="16"/>
      <c r="Q121" s="16"/>
      <c r="R121" s="15"/>
      <c r="S121" s="15"/>
      <c r="T121" s="15"/>
      <c r="U121" s="15"/>
    </row>
    <row r="122" spans="1:21" ht="36.6" customHeight="1" x14ac:dyDescent="0.3">
      <c r="A122" s="21"/>
      <c r="B122" s="70"/>
      <c r="C122" s="17">
        <v>59796.45</v>
      </c>
      <c r="D122" s="19"/>
      <c r="E122" s="19">
        <f t="shared" ref="E122:F122" si="64">+E121*$C122</f>
        <v>0</v>
      </c>
      <c r="F122" s="19">
        <f t="shared" si="64"/>
        <v>0</v>
      </c>
      <c r="G122" s="19">
        <f>+G121*$C122</f>
        <v>0</v>
      </c>
      <c r="H122" s="19">
        <f>+H121*$C122</f>
        <v>14949.112499999999</v>
      </c>
      <c r="I122" s="19">
        <f>+I121*$C122</f>
        <v>14949.112499999999</v>
      </c>
      <c r="J122" s="19">
        <f>+J121*$C122</f>
        <v>14949.112499999999</v>
      </c>
      <c r="K122" s="19">
        <f t="shared" ref="K122:T122" si="65">+K121*$C122</f>
        <v>14949.112499999999</v>
      </c>
      <c r="L122" s="19">
        <f t="shared" si="65"/>
        <v>0</v>
      </c>
      <c r="M122" s="19">
        <f t="shared" si="65"/>
        <v>0</v>
      </c>
      <c r="N122" s="19">
        <f t="shared" si="65"/>
        <v>0</v>
      </c>
      <c r="O122" s="20">
        <f t="shared" si="65"/>
        <v>0</v>
      </c>
      <c r="P122" s="20">
        <f t="shared" si="65"/>
        <v>0</v>
      </c>
      <c r="Q122" s="20">
        <f t="shared" si="65"/>
        <v>0</v>
      </c>
      <c r="R122" s="20">
        <f t="shared" si="65"/>
        <v>0</v>
      </c>
      <c r="S122" s="20">
        <f t="shared" si="65"/>
        <v>0</v>
      </c>
      <c r="T122" s="20">
        <f t="shared" si="65"/>
        <v>0</v>
      </c>
      <c r="U122" s="20">
        <f t="shared" ref="U122" si="66">+U121*$C122</f>
        <v>0</v>
      </c>
    </row>
    <row r="123" spans="1:21" ht="17.399999999999999" x14ac:dyDescent="0.3">
      <c r="A123" s="21"/>
      <c r="B123" s="22"/>
      <c r="C123" s="32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</row>
    <row r="124" spans="1:21" ht="17.399999999999999" x14ac:dyDescent="0.3">
      <c r="A124" s="21"/>
      <c r="B124" s="68" t="s">
        <v>50</v>
      </c>
      <c r="C124" s="28"/>
      <c r="D124" s="12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2"/>
      <c r="P124" s="12"/>
      <c r="Q124" s="12"/>
      <c r="R124" s="12"/>
      <c r="S124" s="12"/>
      <c r="T124" s="12"/>
      <c r="U124" s="12"/>
    </row>
    <row r="125" spans="1:21" ht="17.399999999999999" x14ac:dyDescent="0.3">
      <c r="A125" s="21"/>
      <c r="B125" s="69"/>
      <c r="C125" s="13"/>
      <c r="D125" s="16"/>
      <c r="E125" s="15"/>
      <c r="F125" s="15"/>
      <c r="G125" s="15"/>
      <c r="H125" s="15"/>
      <c r="I125" s="15"/>
      <c r="J125" s="15"/>
      <c r="K125" s="15">
        <v>0.5</v>
      </c>
      <c r="L125" s="15">
        <v>0.5</v>
      </c>
      <c r="M125" s="15"/>
      <c r="N125" s="15"/>
      <c r="O125" s="16"/>
      <c r="P125" s="16"/>
      <c r="Q125" s="16"/>
      <c r="R125" s="15"/>
      <c r="S125" s="15"/>
      <c r="T125" s="15"/>
      <c r="U125" s="15"/>
    </row>
    <row r="126" spans="1:21" ht="17.399999999999999" x14ac:dyDescent="0.3">
      <c r="A126" s="21"/>
      <c r="B126" s="70"/>
      <c r="C126" s="17">
        <v>50094.01</v>
      </c>
      <c r="D126" s="19"/>
      <c r="E126" s="19">
        <f t="shared" ref="E126:G126" si="67">+E125*$C126</f>
        <v>0</v>
      </c>
      <c r="F126" s="19">
        <f t="shared" si="67"/>
        <v>0</v>
      </c>
      <c r="G126" s="19">
        <f t="shared" si="67"/>
        <v>0</v>
      </c>
      <c r="H126" s="19">
        <f>+H125*$C126</f>
        <v>0</v>
      </c>
      <c r="I126" s="19">
        <f>+I125*$C126</f>
        <v>0</v>
      </c>
      <c r="J126" s="19">
        <f>+J125*$C126</f>
        <v>0</v>
      </c>
      <c r="K126" s="19">
        <f>+K125*$C126</f>
        <v>25047.005000000001</v>
      </c>
      <c r="L126" s="19">
        <f>+L125*$C126</f>
        <v>25047.005000000001</v>
      </c>
      <c r="M126" s="19"/>
      <c r="N126" s="19"/>
      <c r="O126" s="20"/>
      <c r="P126" s="20"/>
      <c r="Q126" s="20"/>
      <c r="R126" s="19">
        <f>+R125*$C126</f>
        <v>0</v>
      </c>
      <c r="S126" s="19">
        <f>+S125*$C126</f>
        <v>0</v>
      </c>
      <c r="T126" s="19">
        <f>+T125*$C126</f>
        <v>0</v>
      </c>
      <c r="U126" s="19">
        <f t="shared" ref="U126" si="68">+U125*$C126</f>
        <v>0</v>
      </c>
    </row>
    <row r="127" spans="1:21" ht="17.399999999999999" x14ac:dyDescent="0.3">
      <c r="A127" s="21"/>
      <c r="B127" s="22"/>
      <c r="C127" s="32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</row>
    <row r="128" spans="1:21" ht="17.399999999999999" x14ac:dyDescent="0.3">
      <c r="A128" s="21"/>
      <c r="B128" s="68" t="s">
        <v>51</v>
      </c>
      <c r="C128" s="28"/>
      <c r="D128" s="12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2"/>
      <c r="P128" s="12"/>
      <c r="Q128" s="12"/>
      <c r="R128" s="12"/>
      <c r="S128" s="12"/>
      <c r="T128" s="12"/>
      <c r="U128" s="12"/>
    </row>
    <row r="129" spans="1:21" ht="23.4" customHeight="1" x14ac:dyDescent="0.3">
      <c r="A129" s="21"/>
      <c r="B129" s="69"/>
      <c r="C129" s="13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6">
        <v>0.5</v>
      </c>
      <c r="P129" s="16">
        <v>0.5</v>
      </c>
      <c r="Q129" s="16"/>
      <c r="R129" s="15"/>
      <c r="S129" s="15"/>
      <c r="T129" s="15"/>
      <c r="U129" s="15"/>
    </row>
    <row r="130" spans="1:21" ht="19.2" customHeight="1" x14ac:dyDescent="0.3">
      <c r="A130" s="21"/>
      <c r="B130" s="70"/>
      <c r="C130" s="17">
        <v>14615.85</v>
      </c>
      <c r="D130" s="19"/>
      <c r="E130" s="19">
        <f t="shared" ref="E130:H130" si="69">+E129*$C130</f>
        <v>0</v>
      </c>
      <c r="F130" s="19">
        <f t="shared" si="69"/>
        <v>0</v>
      </c>
      <c r="G130" s="19">
        <f t="shared" si="69"/>
        <v>0</v>
      </c>
      <c r="H130" s="19">
        <f t="shared" si="69"/>
        <v>0</v>
      </c>
      <c r="I130" s="19">
        <f>+I129*$C130</f>
        <v>0</v>
      </c>
      <c r="J130" s="19">
        <f>+J129*$C130</f>
        <v>0</v>
      </c>
      <c r="K130" s="19">
        <f>+K129*$C130</f>
        <v>0</v>
      </c>
      <c r="L130" s="19">
        <f>+L129*$C130</f>
        <v>0</v>
      </c>
      <c r="M130" s="19">
        <f t="shared" ref="M130:N130" si="70">+M129*$C130</f>
        <v>0</v>
      </c>
      <c r="N130" s="19">
        <f t="shared" si="70"/>
        <v>0</v>
      </c>
      <c r="O130" s="19">
        <f t="shared" ref="O130" si="71">+O129*$C130</f>
        <v>7307.9250000000002</v>
      </c>
      <c r="P130" s="19">
        <f t="shared" ref="P130" si="72">+P129*$C130</f>
        <v>7307.9250000000002</v>
      </c>
      <c r="Q130" s="20"/>
      <c r="R130" s="19">
        <f>+R129*$C130</f>
        <v>0</v>
      </c>
      <c r="S130" s="19">
        <f>+S129*$C130</f>
        <v>0</v>
      </c>
      <c r="T130" s="19">
        <f>+T129*$C130</f>
        <v>0</v>
      </c>
      <c r="U130" s="19">
        <f t="shared" ref="U130" si="73">+U129*$C130</f>
        <v>0</v>
      </c>
    </row>
    <row r="131" spans="1:21" ht="17.399999999999999" x14ac:dyDescent="0.3">
      <c r="A131" s="21"/>
      <c r="B131" s="22"/>
      <c r="C131" s="32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</row>
    <row r="132" spans="1:21" ht="17.399999999999999" x14ac:dyDescent="0.3">
      <c r="A132" s="21"/>
      <c r="B132" s="68" t="s">
        <v>52</v>
      </c>
      <c r="C132" s="28"/>
      <c r="D132" s="12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2"/>
      <c r="Q132" s="12"/>
      <c r="R132" s="12"/>
      <c r="S132" s="12"/>
      <c r="T132" s="12"/>
      <c r="U132" s="12"/>
    </row>
    <row r="133" spans="1:21" ht="17.399999999999999" x14ac:dyDescent="0.3">
      <c r="A133" s="21"/>
      <c r="B133" s="69"/>
      <c r="C133" s="13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>
        <v>0.5</v>
      </c>
      <c r="P133" s="15">
        <v>0.5</v>
      </c>
      <c r="Q133" s="15"/>
      <c r="R133" s="15"/>
      <c r="S133" s="15"/>
      <c r="T133" s="16"/>
      <c r="U133" s="16"/>
    </row>
    <row r="134" spans="1:21" ht="33.6" customHeight="1" x14ac:dyDescent="0.3">
      <c r="A134" s="21"/>
      <c r="B134" s="70"/>
      <c r="C134" s="17">
        <v>9322.07</v>
      </c>
      <c r="D134" s="19"/>
      <c r="E134" s="19">
        <f>+E133*$C134</f>
        <v>0</v>
      </c>
      <c r="F134" s="19">
        <f t="shared" ref="F134:H134" si="74">+F133*$C134</f>
        <v>0</v>
      </c>
      <c r="G134" s="19">
        <f t="shared" si="74"/>
        <v>0</v>
      </c>
      <c r="H134" s="19">
        <f t="shared" si="74"/>
        <v>0</v>
      </c>
      <c r="I134" s="19">
        <f>+I133*$C134</f>
        <v>0</v>
      </c>
      <c r="J134" s="19">
        <f t="shared" ref="J134:S134" si="75">+J133*$C134</f>
        <v>0</v>
      </c>
      <c r="K134" s="19">
        <f t="shared" si="75"/>
        <v>0</v>
      </c>
      <c r="L134" s="19">
        <f t="shared" si="75"/>
        <v>0</v>
      </c>
      <c r="M134" s="19">
        <f t="shared" si="75"/>
        <v>0</v>
      </c>
      <c r="N134" s="19">
        <f t="shared" si="75"/>
        <v>0</v>
      </c>
      <c r="O134" s="19">
        <f t="shared" si="75"/>
        <v>4661.0349999999999</v>
      </c>
      <c r="P134" s="19">
        <f t="shared" si="75"/>
        <v>4661.0349999999999</v>
      </c>
      <c r="Q134" s="19">
        <f t="shared" si="75"/>
        <v>0</v>
      </c>
      <c r="R134" s="19">
        <f t="shared" si="75"/>
        <v>0</v>
      </c>
      <c r="S134" s="19">
        <f t="shared" si="75"/>
        <v>0</v>
      </c>
      <c r="T134" s="20"/>
      <c r="U134" s="20"/>
    </row>
    <row r="135" spans="1:21" ht="17.399999999999999" x14ac:dyDescent="0.3">
      <c r="A135" s="21"/>
      <c r="B135" s="22"/>
      <c r="C135" s="32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</row>
    <row r="136" spans="1:21" ht="17.399999999999999" x14ac:dyDescent="0.3">
      <c r="A136" s="21"/>
      <c r="B136" s="68" t="s">
        <v>53</v>
      </c>
      <c r="C136" s="28"/>
      <c r="D136" s="12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2"/>
      <c r="P136" s="12"/>
      <c r="Q136" s="12"/>
      <c r="R136" s="12"/>
      <c r="S136" s="12"/>
      <c r="T136" s="12"/>
      <c r="U136" s="12"/>
    </row>
    <row r="137" spans="1:21" ht="17.399999999999999" x14ac:dyDescent="0.3">
      <c r="A137" s="21"/>
      <c r="B137" s="69"/>
      <c r="C137" s="13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>
        <v>0.5</v>
      </c>
      <c r="P137" s="15">
        <v>0.5</v>
      </c>
      <c r="Q137" s="15"/>
      <c r="R137" s="15"/>
      <c r="S137" s="15"/>
      <c r="T137" s="15"/>
      <c r="U137" s="15"/>
    </row>
    <row r="138" spans="1:21" ht="17.399999999999999" x14ac:dyDescent="0.3">
      <c r="A138" s="21"/>
      <c r="B138" s="70"/>
      <c r="C138" s="17">
        <v>43458.03</v>
      </c>
      <c r="D138" s="19"/>
      <c r="E138" s="19"/>
      <c r="F138" s="19"/>
      <c r="G138" s="19"/>
      <c r="H138" s="19"/>
      <c r="I138" s="19">
        <f t="shared" ref="I138:J138" si="76">+I137*$C138</f>
        <v>0</v>
      </c>
      <c r="J138" s="19">
        <f t="shared" si="76"/>
        <v>0</v>
      </c>
      <c r="K138" s="19">
        <f t="shared" ref="K138:P138" si="77">+K137*$C138</f>
        <v>0</v>
      </c>
      <c r="L138" s="19">
        <f t="shared" si="77"/>
        <v>0</v>
      </c>
      <c r="M138" s="19">
        <f t="shared" si="77"/>
        <v>0</v>
      </c>
      <c r="N138" s="19">
        <f t="shared" si="77"/>
        <v>0</v>
      </c>
      <c r="O138" s="19">
        <f t="shared" si="77"/>
        <v>21729.014999999999</v>
      </c>
      <c r="P138" s="19">
        <f t="shared" si="77"/>
        <v>21729.014999999999</v>
      </c>
      <c r="Q138" s="20"/>
      <c r="R138" s="20"/>
      <c r="S138" s="20"/>
      <c r="T138" s="20"/>
      <c r="U138" s="20"/>
    </row>
    <row r="139" spans="1:21" ht="17.399999999999999" x14ac:dyDescent="0.3">
      <c r="A139" s="21"/>
      <c r="B139" s="34"/>
      <c r="C139" s="35"/>
      <c r="D139" s="36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6"/>
      <c r="P139" s="36"/>
      <c r="Q139" s="36"/>
      <c r="R139" s="36"/>
      <c r="S139" s="36"/>
      <c r="T139" s="36"/>
      <c r="U139" s="36"/>
    </row>
    <row r="140" spans="1:21" ht="17.399999999999999" x14ac:dyDescent="0.3">
      <c r="A140" s="21"/>
      <c r="B140" s="68" t="s">
        <v>54</v>
      </c>
      <c r="C140" s="28"/>
      <c r="D140" s="12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2"/>
      <c r="Q140" s="12"/>
      <c r="R140" s="12"/>
      <c r="S140" s="12"/>
      <c r="T140" s="12"/>
      <c r="U140" s="12"/>
    </row>
    <row r="141" spans="1:21" ht="17.399999999999999" x14ac:dyDescent="0.3">
      <c r="A141" s="21"/>
      <c r="B141" s="69"/>
      <c r="C141" s="13"/>
      <c r="D141" s="15"/>
      <c r="E141" s="15"/>
      <c r="F141" s="15"/>
      <c r="G141" s="15"/>
      <c r="H141" s="15"/>
      <c r="I141" s="15"/>
      <c r="J141" s="15"/>
      <c r="K141" s="15"/>
      <c r="L141" s="15"/>
      <c r="M141" s="15">
        <v>0.25</v>
      </c>
      <c r="N141" s="15">
        <v>0.25</v>
      </c>
      <c r="O141" s="15">
        <v>0.5</v>
      </c>
      <c r="P141" s="15"/>
      <c r="Q141" s="15"/>
      <c r="R141" s="15"/>
      <c r="S141" s="15"/>
      <c r="T141" s="15"/>
      <c r="U141" s="15"/>
    </row>
    <row r="142" spans="1:21" ht="35.4" customHeight="1" x14ac:dyDescent="0.3">
      <c r="A142" s="21"/>
      <c r="B142" s="70"/>
      <c r="C142" s="17">
        <v>366831.82</v>
      </c>
      <c r="D142" s="19"/>
      <c r="E142" s="19">
        <f>+E141*$C142</f>
        <v>0</v>
      </c>
      <c r="F142" s="19">
        <f t="shared" ref="F142:J142" si="78">+F141*$C142</f>
        <v>0</v>
      </c>
      <c r="G142" s="19">
        <f t="shared" si="78"/>
        <v>0</v>
      </c>
      <c r="H142" s="19">
        <f t="shared" si="78"/>
        <v>0</v>
      </c>
      <c r="I142" s="19">
        <f t="shared" si="78"/>
        <v>0</v>
      </c>
      <c r="J142" s="19">
        <f t="shared" si="78"/>
        <v>0</v>
      </c>
      <c r="K142" s="19">
        <f>+K141*$C142</f>
        <v>0</v>
      </c>
      <c r="L142" s="19">
        <f t="shared" ref="L142:T142" si="79">+L141*$C142</f>
        <v>0</v>
      </c>
      <c r="M142" s="19">
        <f t="shared" si="79"/>
        <v>91707.955000000002</v>
      </c>
      <c r="N142" s="19">
        <f t="shared" si="79"/>
        <v>91707.955000000002</v>
      </c>
      <c r="O142" s="19">
        <f t="shared" si="79"/>
        <v>183415.91</v>
      </c>
      <c r="P142" s="19">
        <f t="shared" si="79"/>
        <v>0</v>
      </c>
      <c r="Q142" s="19">
        <f t="shared" si="79"/>
        <v>0</v>
      </c>
      <c r="R142" s="19">
        <f t="shared" si="79"/>
        <v>0</v>
      </c>
      <c r="S142" s="19">
        <f t="shared" si="79"/>
        <v>0</v>
      </c>
      <c r="T142" s="19">
        <f t="shared" si="79"/>
        <v>0</v>
      </c>
      <c r="U142" s="19">
        <f t="shared" ref="U142" si="80">+U141*$C142</f>
        <v>0</v>
      </c>
    </row>
    <row r="143" spans="1:21" ht="17.399999999999999" x14ac:dyDescent="0.3">
      <c r="A143" s="21"/>
      <c r="B143" s="34"/>
      <c r="C143" s="35"/>
      <c r="D143" s="36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6"/>
      <c r="P143" s="36"/>
      <c r="Q143" s="36"/>
      <c r="R143" s="36"/>
      <c r="S143" s="36"/>
      <c r="T143" s="36"/>
      <c r="U143" s="36"/>
    </row>
    <row r="144" spans="1:21" ht="17.399999999999999" x14ac:dyDescent="0.3">
      <c r="A144" s="21"/>
      <c r="B144" s="68" t="s">
        <v>55</v>
      </c>
      <c r="C144" s="28"/>
      <c r="D144" s="12"/>
      <c r="E144" s="11"/>
      <c r="F144" s="11"/>
      <c r="G144" s="11"/>
      <c r="H144" s="11"/>
      <c r="I144" s="11"/>
      <c r="J144" s="12"/>
      <c r="K144" s="11"/>
      <c r="L144" s="11"/>
      <c r="M144" s="11"/>
      <c r="N144" s="11"/>
      <c r="O144" s="12"/>
      <c r="P144" s="12"/>
      <c r="Q144" s="12"/>
      <c r="R144" s="12"/>
      <c r="S144" s="12"/>
      <c r="T144" s="12"/>
      <c r="U144" s="12"/>
    </row>
    <row r="145" spans="1:21" ht="17.399999999999999" x14ac:dyDescent="0.3">
      <c r="A145" s="21"/>
      <c r="B145" s="69"/>
      <c r="C145" s="13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6"/>
      <c r="P145" s="16"/>
      <c r="Q145" s="16">
        <v>0.25</v>
      </c>
      <c r="R145" s="16">
        <v>0.25</v>
      </c>
      <c r="S145" s="16">
        <v>0.25</v>
      </c>
      <c r="T145" s="16">
        <v>0.25</v>
      </c>
      <c r="U145" s="16"/>
    </row>
    <row r="146" spans="1:21" ht="17.399999999999999" x14ac:dyDescent="0.3">
      <c r="A146" s="21"/>
      <c r="B146" s="70"/>
      <c r="C146" s="17">
        <v>202072.58</v>
      </c>
      <c r="D146" s="19"/>
      <c r="E146" s="19">
        <f t="shared" ref="E146:H146" si="81">+E145*$C146</f>
        <v>0</v>
      </c>
      <c r="F146" s="19">
        <f t="shared" si="81"/>
        <v>0</v>
      </c>
      <c r="G146" s="19">
        <f t="shared" si="81"/>
        <v>0</v>
      </c>
      <c r="H146" s="19">
        <f t="shared" si="81"/>
        <v>0</v>
      </c>
      <c r="I146" s="19">
        <f t="shared" ref="I146:U146" si="82">+I145*$C146</f>
        <v>0</v>
      </c>
      <c r="J146" s="19">
        <f t="shared" si="82"/>
        <v>0</v>
      </c>
      <c r="K146" s="19">
        <f t="shared" si="82"/>
        <v>0</v>
      </c>
      <c r="L146" s="19">
        <f t="shared" si="82"/>
        <v>0</v>
      </c>
      <c r="M146" s="19">
        <f t="shared" si="82"/>
        <v>0</v>
      </c>
      <c r="N146" s="19">
        <f t="shared" si="82"/>
        <v>0</v>
      </c>
      <c r="O146" s="19">
        <f t="shared" si="82"/>
        <v>0</v>
      </c>
      <c r="P146" s="19">
        <f t="shared" si="82"/>
        <v>0</v>
      </c>
      <c r="Q146" s="19">
        <f t="shared" si="82"/>
        <v>50518.144999999997</v>
      </c>
      <c r="R146" s="19">
        <f t="shared" si="82"/>
        <v>50518.144999999997</v>
      </c>
      <c r="S146" s="19">
        <f t="shared" si="82"/>
        <v>50518.144999999997</v>
      </c>
      <c r="T146" s="19">
        <f t="shared" si="82"/>
        <v>50518.144999999997</v>
      </c>
      <c r="U146" s="19">
        <f t="shared" si="82"/>
        <v>0</v>
      </c>
    </row>
    <row r="147" spans="1:21" ht="17.399999999999999" x14ac:dyDescent="0.3">
      <c r="A147" s="21"/>
      <c r="B147" s="22"/>
      <c r="C147" s="32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</row>
    <row r="148" spans="1:21" ht="15" customHeight="1" x14ac:dyDescent="0.3">
      <c r="A148" s="21"/>
      <c r="B148" s="89" t="s">
        <v>4</v>
      </c>
      <c r="C148" s="28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</row>
    <row r="149" spans="1:21" ht="15" customHeight="1" x14ac:dyDescent="0.3">
      <c r="A149" s="21"/>
      <c r="B149" s="90"/>
      <c r="C149" s="13"/>
      <c r="D149" s="41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</row>
    <row r="150" spans="1:21" ht="30" customHeight="1" x14ac:dyDescent="0.3">
      <c r="A150" s="43"/>
      <c r="B150" s="91"/>
      <c r="C150" s="44">
        <f>SUM(C14:C146)</f>
        <v>8272271.0800000001</v>
      </c>
      <c r="D150" s="45">
        <f>SUM(D13:D149)</f>
        <v>490104.505152</v>
      </c>
      <c r="E150" s="45">
        <f>SUM(E13:E149)</f>
        <v>490104.505152</v>
      </c>
      <c r="F150" s="45">
        <f>SUM(F13:F149)</f>
        <v>490111.50142099999</v>
      </c>
      <c r="G150" s="45">
        <f t="shared" ref="G150:T150" si="83">SUM(G13:G149)</f>
        <v>466785.94057500002</v>
      </c>
      <c r="H150" s="45">
        <f t="shared" si="83"/>
        <v>481735.303075</v>
      </c>
      <c r="I150" s="45">
        <f t="shared" si="83"/>
        <v>830935.1405750002</v>
      </c>
      <c r="J150" s="45">
        <f t="shared" si="83"/>
        <v>680116.77957500005</v>
      </c>
      <c r="K150" s="45">
        <f t="shared" si="83"/>
        <v>406063.762575</v>
      </c>
      <c r="L150" s="45">
        <f t="shared" si="83"/>
        <v>391140.22143999999</v>
      </c>
      <c r="M150" s="45">
        <f t="shared" si="83"/>
        <v>488491.28794000001</v>
      </c>
      <c r="N150" s="45">
        <f t="shared" si="83"/>
        <v>488491.28794000001</v>
      </c>
      <c r="O150" s="45">
        <f t="shared" si="83"/>
        <v>713122.72544000007</v>
      </c>
      <c r="P150" s="45">
        <f t="shared" si="83"/>
        <v>317097.9154399999</v>
      </c>
      <c r="Q150" s="45">
        <f t="shared" si="83"/>
        <v>442047.67794000002</v>
      </c>
      <c r="R150" s="45">
        <f t="shared" si="83"/>
        <v>445901.64543999999</v>
      </c>
      <c r="S150" s="45">
        <f t="shared" si="83"/>
        <v>341404.02994000004</v>
      </c>
      <c r="T150" s="45">
        <f t="shared" si="83"/>
        <v>238766.78393999999</v>
      </c>
      <c r="U150" s="45">
        <f>SUM(U13:U149)</f>
        <v>69884.066439999995</v>
      </c>
    </row>
    <row r="151" spans="1:21" ht="27" customHeight="1" thickBot="1" x14ac:dyDescent="0.35">
      <c r="A151" s="6"/>
      <c r="B151" s="46"/>
      <c r="C151" s="47"/>
      <c r="D151" s="48">
        <f>D150</f>
        <v>490104.505152</v>
      </c>
      <c r="E151" s="48">
        <f>D151+E150</f>
        <v>980209.010304</v>
      </c>
      <c r="F151" s="48">
        <f t="shared" ref="F151:U151" si="84">E151+F150</f>
        <v>1470320.5117250001</v>
      </c>
      <c r="G151" s="48">
        <f t="shared" si="84"/>
        <v>1937106.4523</v>
      </c>
      <c r="H151" s="48">
        <f t="shared" si="84"/>
        <v>2418841.7553750002</v>
      </c>
      <c r="I151" s="48">
        <f t="shared" si="84"/>
        <v>3249776.8959500003</v>
      </c>
      <c r="J151" s="48">
        <f t="shared" si="84"/>
        <v>3929893.6755250003</v>
      </c>
      <c r="K151" s="48">
        <f t="shared" si="84"/>
        <v>4335957.4380999999</v>
      </c>
      <c r="L151" s="48">
        <f t="shared" si="84"/>
        <v>4727097.6595399994</v>
      </c>
      <c r="M151" s="48">
        <f t="shared" si="84"/>
        <v>5215588.9474799996</v>
      </c>
      <c r="N151" s="48">
        <f t="shared" si="84"/>
        <v>5704080.2354199998</v>
      </c>
      <c r="O151" s="48">
        <f t="shared" si="84"/>
        <v>6417202.96086</v>
      </c>
      <c r="P151" s="48">
        <f t="shared" si="84"/>
        <v>6734300.8762999997</v>
      </c>
      <c r="Q151" s="48">
        <f t="shared" si="84"/>
        <v>7176348.5542399995</v>
      </c>
      <c r="R151" s="48">
        <f t="shared" si="84"/>
        <v>7622250.1996799996</v>
      </c>
      <c r="S151" s="48">
        <f t="shared" si="84"/>
        <v>7963654.2296199994</v>
      </c>
      <c r="T151" s="48">
        <f t="shared" si="84"/>
        <v>8202421.0135599989</v>
      </c>
      <c r="U151" s="48">
        <f t="shared" si="84"/>
        <v>8272305.0799999991</v>
      </c>
    </row>
    <row r="152" spans="1:21" ht="42" hidden="1" customHeight="1" thickBot="1" x14ac:dyDescent="0.35">
      <c r="D152" s="50" t="e">
        <f>D15+D19+D23+D27+D31+D35+D39+D43+D47+D51+D55+D59+D63+D67+D71+D75+D79+D83+D86+D90+D94+D98+D102+D106+D110+D114+D118+D122+D126+D130+D134+D138+D142+D146+#REF!+#REF!+#REF!+#REF!+#REF!+#REF!+#REF!+#REF!+#REF!+#REF!</f>
        <v>#REF!</v>
      </c>
      <c r="E152" s="50" t="e">
        <f>E15+E19+E23+E27+E31+E35+E39+E43+E47+E51+E55+E59+E63+E67+E71+E75+E79+E83+E86+E90+E94+E98+E102+E106+E110+E114+E118+E122+E126+E130+E134+E138+E142+E146+#REF!+#REF!+#REF!+#REF!+#REF!+#REF!+#REF!+#REF!+#REF!+#REF!</f>
        <v>#REF!</v>
      </c>
      <c r="F152" s="50" t="e">
        <f>F15+F19+F23+F27+F31+F35+F39+F43+F47+F51+F55+F59+F63+F67+F71+F75+F79+F83+F86+F90+F94+F98+F102+F106+F110+F114+F118+F122+F126+F130+F134+F138+F142+F146+#REF!+#REF!+#REF!+#REF!+#REF!+#REF!+#REF!+#REF!+#REF!+#REF!</f>
        <v>#REF!</v>
      </c>
      <c r="G152" s="50" t="e">
        <f>G15+G19+G23+G27+G31+G35+G39+G43+G47+G51+G55+G59+G63+G67+G71+G75+G79+G83+G86+G90+G94+G98+G102+G106+G110+G114+G118+G122+G126+G130+G134+G138+G142+G146+#REF!+#REF!+#REF!+#REF!+#REF!+#REF!+#REF!+#REF!+#REF!+#REF!</f>
        <v>#REF!</v>
      </c>
      <c r="H152" s="50" t="e">
        <f>H15+H19+H23+H27+H31+H35+H39+H43+H47+H51+H55+H59+H63+H67+H71+H75+H79+H83+H86+H90+H94+H98+H102+H106+H110+H114+H118+H122+H126+H130+H134+H138+H142+H146+#REF!+#REF!+#REF!+#REF!+#REF!+#REF!+#REF!+#REF!+#REF!+#REF!</f>
        <v>#REF!</v>
      </c>
      <c r="I152" s="50" t="e">
        <f>I15+I19+I23+I27+I31+I35+I39+I43+I47+I51+I55+I59+I63+I67+I71+I75+I79+I83+I86+I90+I94+I98+I102+I106+I110+I114+I118+I122+I126+I130+I134+I138+I142+I146+#REF!+#REF!+#REF!+#REF!+#REF!+#REF!+#REF!+#REF!+#REF!+#REF!</f>
        <v>#REF!</v>
      </c>
      <c r="J152" s="50" t="e">
        <f>J15+J19+J23+J27+J31+J35+J39+J43+J47+J51+J55+J59+J63+J67+J71+J75+J79+J83+J86+J90+J94+J98+J102+J106+J110+J114+J118+J122+J126+J130+J134+J138+J142+J146+#REF!+#REF!+#REF!+#REF!+#REF!+#REF!+#REF!+#REF!+#REF!+#REF!</f>
        <v>#REF!</v>
      </c>
      <c r="K152" s="50" t="e">
        <f>K15+K19+K23+K27+K31+K35+K39+K43+K47+K51+K55+K59+K63+K67+K71+K75+K79+K83+K86+K90+K94+K98+K102+K106+K110+K114+K118+K122+K126+K130+K134+K138+K142+K146+#REF!+#REF!+#REF!+#REF!+#REF!+#REF!+#REF!+#REF!+#REF!+#REF!</f>
        <v>#REF!</v>
      </c>
      <c r="L152" s="50" t="e">
        <f>L15+L19+L23+L27+L31+L35+L39+L43+L47+L51+L55+L59+L63+L67+L71+L75+L79+L83+L86+L90+L94+L98+L102+L106+L110+L114+L118+L122+L126+L130+L134+L138+L142+L146+#REF!+#REF!+#REF!+#REF!+#REF!+#REF!+#REF!+#REF!+#REF!+#REF!</f>
        <v>#REF!</v>
      </c>
      <c r="M152" s="50" t="e">
        <f>M15+M19+M23+M27+M31+M35+M39+M43+M47+M51+M55+M59+M63+M67+M71+M75+M79+M83+M86+M90+M94+M98+M102+M106+M110+M114+M118+M122+M126+M130+M134+M138+M142+M146+#REF!+#REF!+#REF!+#REF!+#REF!+#REF!+#REF!+#REF!+#REF!+#REF!</f>
        <v>#REF!</v>
      </c>
      <c r="N152" s="50" t="e">
        <f>N15+N19+N23+N27+N31+N35+N39+N43+N47+N51+N55+N59+N63+N67+N71+N75+N79+N83+N86+N90+N94+N98+N102+N106+N110+N114+N118+N122+N126+N130+N134+N138+N142+N146+#REF!+#REF!+#REF!+#REF!+#REF!+#REF!+#REF!+#REF!+#REF!+#REF!</f>
        <v>#REF!</v>
      </c>
      <c r="O152" s="50" t="e">
        <f>O15+O19+O23+O27+O31+O35+O39+O43+O47+O51+O55+O59+O63+O67+O71+O75+O79+O83+O86+O90+O94+O98+O102+O106+O110+O114+O118+O122+O126+O130+O134+O138+O142+O146+#REF!+#REF!+#REF!+#REF!+#REF!+#REF!+#REF!+#REF!+#REF!+#REF!</f>
        <v>#REF!</v>
      </c>
      <c r="P152" s="50" t="e">
        <f>P15+P19+P23+P27+P31+P35+P39+P43+P47+P51+P55+P59+P63+P67+P71+P75+P79+P83+P86+P90+P94+P98+P102+P106+P110+P114+P118+P122+P126+P130+P134+P138+P142+P146+#REF!+#REF!+#REF!+#REF!+#REF!+#REF!+#REF!+#REF!+#REF!+#REF!</f>
        <v>#REF!</v>
      </c>
      <c r="Q152" s="50" t="e">
        <f>Q15+Q19+Q23+Q27+Q31+Q35+Q39+Q43+Q47+Q51+Q55+Q59+Q63+Q67+Q71+Q75+Q79+Q83+Q86+Q90+Q94+Q98+Q102+Q106+Q110+Q114+Q118+Q122+Q126+Q130+Q134+Q138+Q142+Q146+#REF!+#REF!+#REF!+#REF!+#REF!+#REF!+#REF!+#REF!+#REF!+#REF!</f>
        <v>#REF!</v>
      </c>
      <c r="R152" s="50" t="e">
        <f>R15+R19+R23+R27+R31+R35+R39+R43+R47+R51+R55+R59+R63+R67+R71+R75+R79+R83+R86+R90+R94+R98+R102+R106+R110+R114+R118+R122+R126+R130+R134+R138+R142+R146+#REF!+#REF!+#REF!+#REF!+#REF!+#REF!+#REF!+#REF!+#REF!+#REF!</f>
        <v>#REF!</v>
      </c>
      <c r="S152" s="50" t="e">
        <f>S15+S19+S23+S27+S31+S35+S39+S43+S47+S51+S55+S59+S63+S67+S71+S75+S79+S83+S86+S90+S94+S98+S102+S106+S110+S114+S118+S122+S126+S130+S134+S138+S142+S146+#REF!+#REF!+#REF!+#REF!+#REF!+#REF!+#REF!+#REF!+#REF!+#REF!</f>
        <v>#REF!</v>
      </c>
      <c r="T152" s="50" t="e">
        <f>T15+T19+T23+T27+T31+T35+T39+T43+T47+T51+T55+T59+T63+T67+T71+T75+T79+T83+T86+T90+T94+T98+T102+T106+T110+T114+T118+T122+T126+T130+T134+T138+T142+T146+#REF!+#REF!+#REF!+#REF!+#REF!+#REF!+#REF!+#REF!+#REF!+#REF!</f>
        <v>#REF!</v>
      </c>
      <c r="U152" s="50" t="e">
        <f>U15+U19+U23+U27+U31+U35+U39+U43+U47+U51+U55+U59+U63+U67+U71+U75+U79+U83+U86+U90+U94+U98+U102+U106+U110+U114+U118+U122+U126+U130+U134+U138+U142+U146+#REF!+#REF!+#REF!+#REF!+#REF!+#REF!+#REF!+#REF!+#REF!+#REF!</f>
        <v>#REF!</v>
      </c>
    </row>
    <row r="153" spans="1:21" ht="34.200000000000003" customHeight="1" x14ac:dyDescent="0.3"/>
    <row r="157" spans="1:21" x14ac:dyDescent="0.3">
      <c r="N157" s="3">
        <f>C150-U151</f>
        <v>-33.999999999068677</v>
      </c>
    </row>
    <row r="160" spans="1:21" x14ac:dyDescent="0.3"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</row>
    <row r="161" spans="3:21" x14ac:dyDescent="0.3"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</row>
    <row r="165" spans="3:21" x14ac:dyDescent="0.3">
      <c r="C165" s="53"/>
    </row>
  </sheetData>
  <mergeCells count="73">
    <mergeCell ref="D1:U8"/>
    <mergeCell ref="D9:U9"/>
    <mergeCell ref="B148:B150"/>
    <mergeCell ref="B136:B138"/>
    <mergeCell ref="B140:B142"/>
    <mergeCell ref="B144:B146"/>
    <mergeCell ref="B124:B126"/>
    <mergeCell ref="B128:B130"/>
    <mergeCell ref="B132:B134"/>
    <mergeCell ref="B112:B114"/>
    <mergeCell ref="B116:B118"/>
    <mergeCell ref="B120:B122"/>
    <mergeCell ref="B100:B102"/>
    <mergeCell ref="B104:B106"/>
    <mergeCell ref="B108:B110"/>
    <mergeCell ref="B88:B90"/>
    <mergeCell ref="B92:B94"/>
    <mergeCell ref="B96:B98"/>
    <mergeCell ref="A77:A79"/>
    <mergeCell ref="B77:B79"/>
    <mergeCell ref="B81:B83"/>
    <mergeCell ref="B84:B86"/>
    <mergeCell ref="A69:A71"/>
    <mergeCell ref="B69:B71"/>
    <mergeCell ref="A73:A75"/>
    <mergeCell ref="B73:B75"/>
    <mergeCell ref="A61:A63"/>
    <mergeCell ref="B61:B63"/>
    <mergeCell ref="A65:A67"/>
    <mergeCell ref="B65:B67"/>
    <mergeCell ref="A53:A55"/>
    <mergeCell ref="B53:B55"/>
    <mergeCell ref="A57:A59"/>
    <mergeCell ref="B57:B59"/>
    <mergeCell ref="A45:A47"/>
    <mergeCell ref="B45:B47"/>
    <mergeCell ref="A49:A51"/>
    <mergeCell ref="B49:B51"/>
    <mergeCell ref="A41:A43"/>
    <mergeCell ref="B41:B43"/>
    <mergeCell ref="A29:A31"/>
    <mergeCell ref="B29:B31"/>
    <mergeCell ref="A33:A35"/>
    <mergeCell ref="B33:B35"/>
    <mergeCell ref="A37:A39"/>
    <mergeCell ref="B37:B39"/>
    <mergeCell ref="T10:T11"/>
    <mergeCell ref="Q10:Q11"/>
    <mergeCell ref="B13:B15"/>
    <mergeCell ref="A14:A15"/>
    <mergeCell ref="J10:J11"/>
    <mergeCell ref="K10:K11"/>
    <mergeCell ref="L10:L11"/>
    <mergeCell ref="M10:M11"/>
    <mergeCell ref="N10:N11"/>
    <mergeCell ref="O10:O11"/>
    <mergeCell ref="A9:B11"/>
    <mergeCell ref="C9:C11"/>
    <mergeCell ref="D10:D11"/>
    <mergeCell ref="E10:E11"/>
    <mergeCell ref="U10:U11"/>
    <mergeCell ref="A17:A19"/>
    <mergeCell ref="B17:B19"/>
    <mergeCell ref="B21:B23"/>
    <mergeCell ref="A25:A27"/>
    <mergeCell ref="B25:B27"/>
    <mergeCell ref="P10:P11"/>
    <mergeCell ref="F10:F11"/>
    <mergeCell ref="G10:G11"/>
    <mergeCell ref="H10:H11"/>
    <mergeCell ref="I10:I11"/>
    <mergeCell ref="R10:R11"/>
    <mergeCell ref="S10:S11"/>
  </mergeCells>
  <phoneticPr fontId="10" type="noConversion"/>
  <conditionalFormatting sqref="D13:U13 D17:U17 D21:U21 D25:U25 D29:U29 D33:U33 D37:U37 D41:U41 D45:U45 D49:U49 D53:U53 D57:U57 D61:U61 D65:U65 D69:U69 D73:U73 D77:U77 D81:U81 D84:U84 D88:U88 D92:U92 D96:U96 D100:U100 D104:U104 D108:U108 D112:U112 D116:U116 D120:U120 D124:U124 D128:U128 D132:U132 D136:U136 D140:U140 D144:U144 D148:U148">
    <cfRule type="expression" dxfId="1" priority="40">
      <formula>D14&gt;0</formula>
    </cfRule>
  </conditionalFormatting>
  <conditionalFormatting sqref="D148:U148">
    <cfRule type="expression" dxfId="0" priority="110">
      <formula>D$150&gt;0</formula>
    </cfRule>
  </conditionalFormatting>
  <pageMargins left="0.51181102362204722" right="0.51181102362204722" top="1.3779527559055118" bottom="1.3779527559055118" header="0.31496062992125984" footer="1.3779527559055118"/>
  <pageSetup paperSize="9" scale="23" fitToHeight="0" orientation="portrait" r:id="rId1"/>
  <headerFooter>
    <oddFooter>Página &amp;P de &amp;N</oddFooter>
  </headerFooter>
  <rowBreaks count="1" manualBreakCount="1">
    <brk id="13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18 meses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Alécio Vinicius</dc:creator>
  <cp:lastModifiedBy>Otávio Augusto</cp:lastModifiedBy>
  <dcterms:created xsi:type="dcterms:W3CDTF">2024-05-28T18:35:24Z</dcterms:created>
  <dcterms:modified xsi:type="dcterms:W3CDTF">2026-03-02T17:28:05Z</dcterms:modified>
</cp:coreProperties>
</file>